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8755" windowHeight="12600" activeTab="1"/>
  </bookViews>
  <sheets>
    <sheet name="DOBRA" sheetId="1" r:id="rId1"/>
    <sheet name="USLUGE" sheetId="2" r:id="rId2"/>
    <sheet name="RADOVI" sheetId="3" r:id="rId3"/>
  </sheets>
  <calcPr calcId="124519"/>
</workbook>
</file>

<file path=xl/calcChain.xml><?xml version="1.0" encoding="utf-8"?>
<calcChain xmlns="http://schemas.openxmlformats.org/spreadsheetml/2006/main">
  <c r="C1" i="3"/>
  <c r="C1" i="2"/>
  <c r="C7" i="1"/>
  <c r="D3" i="3" l="1"/>
  <c r="D15" i="1"/>
  <c r="E64" l="1"/>
  <c r="D21" i="2"/>
  <c r="D37" i="1"/>
  <c r="E62"/>
  <c r="E60"/>
  <c r="E35" i="2"/>
  <c r="E27"/>
  <c r="E25"/>
  <c r="E19"/>
  <c r="E13"/>
  <c r="E11"/>
  <c r="E54" i="1"/>
  <c r="E52"/>
  <c r="E48"/>
  <c r="E46"/>
  <c r="E37"/>
  <c r="E9"/>
  <c r="D15" i="2"/>
  <c r="E15" s="1"/>
  <c r="D33" i="1" l="1"/>
  <c r="E33" s="1"/>
  <c r="D3" i="2"/>
  <c r="D41" i="1"/>
  <c r="E41" s="1"/>
  <c r="E15"/>
  <c r="E3" i="2" l="1"/>
  <c r="E3" i="3"/>
  <c r="D11" i="1"/>
  <c r="C6" l="1"/>
  <c r="E11"/>
</calcChain>
</file>

<file path=xl/sharedStrings.xml><?xml version="1.0" encoding="utf-8"?>
<sst xmlns="http://schemas.openxmlformats.org/spreadsheetml/2006/main" count="347" uniqueCount="135">
  <si>
    <t>Р.Б.</t>
  </si>
  <si>
    <t>Врста предмета</t>
  </si>
  <si>
    <t>Предмет јавне набавке</t>
  </si>
  <si>
    <t>Оквирно време покретања</t>
  </si>
  <si>
    <t>CPV</t>
  </si>
  <si>
    <t>1.</t>
  </si>
  <si>
    <t>Добра</t>
  </si>
  <si>
    <t>Гориво (дизел, бензин, ТНГ)</t>
  </si>
  <si>
    <t>2.</t>
  </si>
  <si>
    <t>Грађевински материјал и припадајући производи</t>
  </si>
  <si>
    <t>Партија 2 - камен</t>
  </si>
  <si>
    <t>Партија 1 - Грађевински материјал</t>
  </si>
  <si>
    <t>3.</t>
  </si>
  <si>
    <t>Резервни делови и опрема за возила</t>
  </si>
  <si>
    <t xml:space="preserve">П1. Ман </t>
  </si>
  <si>
    <t xml:space="preserve">П2. Фап </t>
  </si>
  <si>
    <t>П3. Лада Нива</t>
  </si>
  <si>
    <t>П4. Застава флорида 1.3</t>
  </si>
  <si>
    <t>П5. Цитроен берлинго</t>
  </si>
  <si>
    <t>П6. Пнеуматици</t>
  </si>
  <si>
    <t>П7. Остали прибор за возила</t>
  </si>
  <si>
    <t>4.</t>
  </si>
  <si>
    <t>Храна за псе</t>
  </si>
  <si>
    <t>П1. Тестенине</t>
  </si>
  <si>
    <t>П2. Стари хлеб</t>
  </si>
  <si>
    <t>5.</t>
  </si>
  <si>
    <t>Канте и контејнери</t>
  </si>
  <si>
    <t>П1. Канте и контејнери - субвенције</t>
  </si>
  <si>
    <t>П2. Канте и контејнери - сопствена средства</t>
  </si>
  <si>
    <t>Наручилац</t>
  </si>
  <si>
    <t>ЈКП "Чистоћа" Жабаљ</t>
  </si>
  <si>
    <t>Година плана</t>
  </si>
  <si>
    <t>Верзија плана</t>
  </si>
  <si>
    <t>Датум усвајања</t>
  </si>
  <si>
    <t>Врста поступка</t>
  </si>
  <si>
    <t>Начин финансирања:</t>
  </si>
  <si>
    <t>2021.</t>
  </si>
  <si>
    <t>Поцењена  вредност</t>
  </si>
  <si>
    <t>УКУПНО:</t>
  </si>
  <si>
    <t>сопствена средства</t>
  </si>
  <si>
    <t>Заштитна опрема</t>
  </si>
  <si>
    <t>П1. Радна одећа</t>
  </si>
  <si>
    <t>П2. Радна обућа</t>
  </si>
  <si>
    <t>П3. Заштитне рукавице</t>
  </si>
  <si>
    <t>6.</t>
  </si>
  <si>
    <t>7.</t>
  </si>
  <si>
    <t>Рачунарска опрема</t>
  </si>
  <si>
    <t>8.</t>
  </si>
  <si>
    <t>9.</t>
  </si>
  <si>
    <t>10.</t>
  </si>
  <si>
    <t>Радови</t>
  </si>
  <si>
    <t>ДОБРА УКУПНО:</t>
  </si>
  <si>
    <t>УКУПНО УСЛУГЕ:</t>
  </si>
  <si>
    <t>УКУПНО РАДОВИ:</t>
  </si>
  <si>
    <t>Поцењена  вредност без ПДВ-А</t>
  </si>
  <si>
    <t>Набавка аутомобила</t>
  </si>
  <si>
    <t>Набавка камиона (аутоцистерне)</t>
  </si>
  <si>
    <t>Мобилијари за гробља и паркове</t>
  </si>
  <si>
    <t>11.</t>
  </si>
  <si>
    <t>Машине, делови и алати за паркове</t>
  </si>
  <si>
    <t>Услуге поправке и одржавање возила</t>
  </si>
  <si>
    <t>П1. Путничка возила</t>
  </si>
  <si>
    <t>П2. Теретна возила - цистерне за изношење отпадних вода</t>
  </si>
  <si>
    <t>П3. Хидрауличарске и пнеуматске услуге</t>
  </si>
  <si>
    <t>П4. Вулканизерске услуге</t>
  </si>
  <si>
    <t>П5. Аутоелектричарске услуге</t>
  </si>
  <si>
    <t>П6. Теретна возила - аутосмећари</t>
  </si>
  <si>
    <t>Припрема, савијање и дељење рачуна</t>
  </si>
  <si>
    <t>Баштованске услуге</t>
  </si>
  <si>
    <t>Услуге</t>
  </si>
  <si>
    <t>Уступање људских ресурса - комунални радници</t>
  </si>
  <si>
    <t>Одржавање машина и алата за паркове</t>
  </si>
  <si>
    <t>Израда пројектно техничке-документације</t>
  </si>
  <si>
    <t>Одржавање и најам рачунарског програма</t>
  </si>
  <si>
    <t>Грађевински радови</t>
  </si>
  <si>
    <t>П8. Фиат Панда - стара</t>
  </si>
  <si>
    <t>П9. Фиат Панда - нова</t>
  </si>
  <si>
    <t>П10. Фиат добло</t>
  </si>
  <si>
    <t>П11. Renault Megane Scenic</t>
  </si>
  <si>
    <t>П12. VW Golf</t>
  </si>
  <si>
    <t>П13. Аутосмећар Mercedes Benz- 950 Axsor 1824</t>
  </si>
  <si>
    <t>П14. Аутосмећар MercedesAtego</t>
  </si>
  <si>
    <t>П15. Ford transit 350E</t>
  </si>
  <si>
    <t>П16. Iveco Eurocargo ML 190EL25/P</t>
  </si>
  <si>
    <t>12.</t>
  </si>
  <si>
    <t>Материјал за саобраћајне знакове</t>
  </si>
  <si>
    <t>13.</t>
  </si>
  <si>
    <t>Материјал за јавну расвету - Лед лампе</t>
  </si>
  <si>
    <t>буџет општине Жабаљ</t>
  </si>
  <si>
    <t xml:space="preserve">П1. сопствена средства; П1 буџет општине Жабаљ </t>
  </si>
  <si>
    <t xml:space="preserve">Уступање људских ресурса </t>
  </si>
  <si>
    <t>Уступање људских ресурса - радови на депонији</t>
  </si>
  <si>
    <t>Одржавање мобилијара, дечијих игралишта и аутобуских стајалишта</t>
  </si>
  <si>
    <t>Одржавање јавне расвете</t>
  </si>
  <si>
    <t>Одржавање семафора</t>
  </si>
  <si>
    <t>Вертикална сигнализација - знакови</t>
  </si>
  <si>
    <t>14.</t>
  </si>
  <si>
    <t>15.</t>
  </si>
  <si>
    <t>Служба за чишћење снега</t>
  </si>
  <si>
    <t>Орезивање дрвореда</t>
  </si>
  <si>
    <t>Одржавање атмосферске канализације</t>
  </si>
  <si>
    <t>16.</t>
  </si>
  <si>
    <t>Чишћење депоније</t>
  </si>
  <si>
    <t>Одвоз угинулих животиња</t>
  </si>
  <si>
    <t>Одржавање путева - крпљење рупа и пресвлачење</t>
  </si>
  <si>
    <t>Радови комбинованом машином</t>
  </si>
  <si>
    <t>Радови по решењу инспекције</t>
  </si>
  <si>
    <t>сопствена средства и средства из буџета општине Жабаљ</t>
  </si>
  <si>
    <t>Отворени поступак</t>
  </si>
  <si>
    <t>IV квартал</t>
  </si>
  <si>
    <t>I  квартал</t>
  </si>
  <si>
    <t xml:space="preserve"> </t>
  </si>
  <si>
    <t>II  квартал</t>
  </si>
  <si>
    <t>III квартал</t>
  </si>
  <si>
    <t>I квартал</t>
  </si>
  <si>
    <t>II квартал</t>
  </si>
  <si>
    <t>Сандра Ђурић</t>
  </si>
  <si>
    <t>Председник Надзорног одбора</t>
  </si>
  <si>
    <t>Камион кипер</t>
  </si>
  <si>
    <t>Комбинована машина</t>
  </si>
  <si>
    <t>Израда пројектно техничке-документације за депоније</t>
  </si>
  <si>
    <t>Израда пројектно техничке-документације за пијаце</t>
  </si>
  <si>
    <t>буџет општине Жабаљ и сопствена средства</t>
  </si>
  <si>
    <t>Резервни делови за косачице и тримере</t>
  </si>
  <si>
    <t>Услуге кошења</t>
  </si>
  <si>
    <t>Браварске услуге</t>
  </si>
  <si>
    <t>Партија 1 - Kречење</t>
  </si>
  <si>
    <t>Партија 2 - Поправка тезги на пијацама</t>
  </si>
  <si>
    <t>Партија 3 - Изливање и одржавање стаза</t>
  </si>
  <si>
    <t>Партија 4 - Реконструкција ограде и пешачке стазе на кеју у Чуругу</t>
  </si>
  <si>
    <t>III  квартал</t>
  </si>
  <si>
    <t>Санација и рекултивација дивље депоније Копово Жабаљ</t>
  </si>
  <si>
    <t>06.09.2021. усвојио НО</t>
  </si>
  <si>
    <t>5. ИЗМЕНА ПЛАНА ЈАВНИХ НАБАВКИ ЗА 2021. ГОДИНУ</t>
  </si>
  <si>
    <t>Транспортне услуге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</si>
</sst>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4" fontId="1" fillId="0" borderId="0" xfId="0" applyNumberFormat="1" applyFont="1"/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0" xfId="0" applyFill="1"/>
    <xf numFmtId="0" fontId="2" fillId="3" borderId="31" xfId="0" applyFont="1" applyFill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" fontId="2" fillId="2" borderId="6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" fontId="2" fillId="0" borderId="4" xfId="0" applyNumberFormat="1" applyFont="1" applyBorder="1"/>
    <xf numFmtId="0" fontId="2" fillId="0" borderId="4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vertical="center"/>
    </xf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4" fontId="2" fillId="2" borderId="9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/>
    <xf numFmtId="4" fontId="2" fillId="0" borderId="5" xfId="0" applyNumberFormat="1" applyFont="1" applyBorder="1"/>
    <xf numFmtId="4" fontId="2" fillId="0" borderId="4" xfId="0" applyNumberFormat="1" applyFont="1" applyBorder="1" applyAlignment="1">
      <alignment wrapText="1"/>
    </xf>
    <xf numFmtId="0" fontId="2" fillId="0" borderId="14" xfId="0" applyFont="1" applyBorder="1" applyAlignment="1">
      <alignment horizontal="left" vertical="center"/>
    </xf>
    <xf numFmtId="0" fontId="2" fillId="2" borderId="6" xfId="0" applyFont="1" applyFill="1" applyBorder="1"/>
    <xf numFmtId="4" fontId="2" fillId="2" borderId="6" xfId="0" applyNumberFormat="1" applyFont="1" applyFill="1" applyBorder="1"/>
    <xf numFmtId="0" fontId="2" fillId="2" borderId="16" xfId="0" applyFont="1" applyFill="1" applyBorder="1"/>
    <xf numFmtId="0" fontId="2" fillId="0" borderId="2" xfId="0" applyFont="1" applyBorder="1"/>
    <xf numFmtId="4" fontId="2" fillId="0" borderId="2" xfId="0" applyNumberFormat="1" applyFont="1" applyBorder="1"/>
    <xf numFmtId="0" fontId="2" fillId="0" borderId="0" xfId="0" applyFont="1"/>
    <xf numFmtId="0" fontId="2" fillId="0" borderId="3" xfId="0" applyFont="1" applyBorder="1"/>
    <xf numFmtId="4" fontId="2" fillId="0" borderId="3" xfId="0" applyNumberFormat="1" applyFont="1" applyBorder="1"/>
    <xf numFmtId="4" fontId="2" fillId="0" borderId="8" xfId="0" applyNumberFormat="1" applyFont="1" applyBorder="1"/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2" xfId="0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18" xfId="0" applyFont="1" applyBorder="1"/>
    <xf numFmtId="0" fontId="2" fillId="0" borderId="19" xfId="0" applyFont="1" applyBorder="1" applyAlignment="1">
      <alignment horizontal="center"/>
    </xf>
    <xf numFmtId="4" fontId="2" fillId="2" borderId="9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7" fillId="0" borderId="0" xfId="0" applyFont="1"/>
    <xf numFmtId="4" fontId="2" fillId="0" borderId="2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vertical="center"/>
    </xf>
    <xf numFmtId="0" fontId="2" fillId="0" borderId="33" xfId="0" applyFont="1" applyBorder="1" applyAlignment="1">
      <alignment horizontal="center"/>
    </xf>
    <xf numFmtId="4" fontId="2" fillId="0" borderId="24" xfId="0" applyNumberFormat="1" applyFont="1" applyBorder="1" applyAlignment="1">
      <alignment vertical="center"/>
    </xf>
    <xf numFmtId="4" fontId="2" fillId="2" borderId="6" xfId="0" applyNumberFormat="1" applyFont="1" applyFill="1" applyBorder="1" applyAlignment="1">
      <alignment horizontal="center" wrapText="1"/>
    </xf>
    <xf numFmtId="4" fontId="4" fillId="2" borderId="6" xfId="0" applyNumberFormat="1" applyFont="1" applyFill="1" applyBorder="1" applyAlignment="1">
      <alignment wrapText="1"/>
    </xf>
    <xf numFmtId="0" fontId="2" fillId="0" borderId="14" xfId="0" applyFont="1" applyBorder="1" applyAlignment="1">
      <alignment horizontal="center"/>
    </xf>
    <xf numFmtId="0" fontId="2" fillId="2" borderId="6" xfId="0" applyFont="1" applyFill="1" applyBorder="1" applyAlignment="1">
      <alignment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/>
    <xf numFmtId="0" fontId="2" fillId="0" borderId="7" xfId="0" applyFont="1" applyBorder="1" applyAlignment="1"/>
    <xf numFmtId="0" fontId="7" fillId="0" borderId="0" xfId="0" applyFont="1" applyFill="1"/>
    <xf numFmtId="0" fontId="2" fillId="2" borderId="16" xfId="0" applyFont="1" applyFill="1" applyBorder="1" applyAlignment="1">
      <alignment vertical="center"/>
    </xf>
    <xf numFmtId="0" fontId="7" fillId="0" borderId="40" xfId="0" applyFont="1" applyFill="1" applyBorder="1"/>
    <xf numFmtId="4" fontId="3" fillId="0" borderId="4" xfId="0" applyNumberFormat="1" applyFont="1" applyBorder="1"/>
    <xf numFmtId="0" fontId="3" fillId="0" borderId="4" xfId="0" applyFont="1" applyBorder="1" applyAlignment="1">
      <alignment horizontal="center" vertical="center"/>
    </xf>
    <xf numFmtId="0" fontId="3" fillId="0" borderId="14" xfId="0" applyFont="1" applyBorder="1"/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" fontId="3" fillId="0" borderId="2" xfId="0" applyNumberFormat="1" applyFont="1" applyBorder="1"/>
    <xf numFmtId="0" fontId="2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Alignment="1">
      <alignment wrapText="1"/>
    </xf>
    <xf numFmtId="4" fontId="2" fillId="2" borderId="6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3" fillId="0" borderId="37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6" fillId="4" borderId="23" xfId="0" applyFont="1" applyFill="1" applyBorder="1" applyAlignment="1">
      <alignment horizontal="right"/>
    </xf>
    <xf numFmtId="0" fontId="6" fillId="4" borderId="24" xfId="0" applyFont="1" applyFill="1" applyBorder="1" applyAlignment="1">
      <alignment horizontal="right"/>
    </xf>
    <xf numFmtId="4" fontId="6" fillId="4" borderId="37" xfId="0" applyNumberFormat="1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left"/>
    </xf>
    <xf numFmtId="0" fontId="6" fillId="0" borderId="26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4" fontId="6" fillId="0" borderId="4" xfId="0" applyNumberFormat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6" fillId="0" borderId="34" xfId="0" applyNumberFormat="1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7" fillId="0" borderId="7" xfId="0" applyFont="1" applyBorder="1"/>
    <xf numFmtId="0" fontId="2" fillId="0" borderId="4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right"/>
    </xf>
    <xf numFmtId="0" fontId="6" fillId="0" borderId="28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1"/>
  <sheetViews>
    <sheetView view="pageLayout" topLeftCell="A7" workbookViewId="0">
      <selection activeCell="C4" sqref="C4:H4"/>
    </sheetView>
  </sheetViews>
  <sheetFormatPr defaultRowHeight="15"/>
  <cols>
    <col min="1" max="1" width="5.42578125" style="60" customWidth="1"/>
    <col min="2" max="2" width="15.140625" style="44" customWidth="1"/>
    <col min="3" max="3" width="48.85546875" style="44" customWidth="1"/>
    <col min="4" max="4" width="11.42578125" style="44" customWidth="1"/>
    <col min="5" max="5" width="12.5703125" style="44" customWidth="1"/>
    <col min="6" max="6" width="12" style="44" customWidth="1"/>
    <col min="7" max="7" width="14.7109375" style="44" customWidth="1"/>
    <col min="8" max="8" width="9.28515625" style="44" customWidth="1"/>
    <col min="9" max="10" width="9.140625" style="3" hidden="1" customWidth="1"/>
    <col min="11" max="11" width="29.28515625" style="3" customWidth="1"/>
    <col min="12" max="12" width="9.140625" style="3"/>
  </cols>
  <sheetData>
    <row r="1" spans="1:12" ht="16.5" thickBot="1">
      <c r="A1" s="108" t="s">
        <v>133</v>
      </c>
      <c r="B1" s="109"/>
      <c r="C1" s="109"/>
      <c r="D1" s="109"/>
      <c r="E1" s="109"/>
      <c r="F1" s="109"/>
      <c r="G1" s="109"/>
      <c r="H1" s="109"/>
      <c r="I1" s="109"/>
      <c r="J1" s="110"/>
    </row>
    <row r="2" spans="1:12">
      <c r="A2" s="111" t="s">
        <v>29</v>
      </c>
      <c r="B2" s="112"/>
      <c r="C2" s="89" t="s">
        <v>30</v>
      </c>
      <c r="D2" s="89"/>
      <c r="E2" s="89"/>
      <c r="F2" s="89"/>
      <c r="G2" s="89"/>
      <c r="H2" s="90"/>
    </row>
    <row r="3" spans="1:12">
      <c r="A3" s="113" t="s">
        <v>31</v>
      </c>
      <c r="B3" s="114"/>
      <c r="C3" s="132" t="s">
        <v>36</v>
      </c>
      <c r="D3" s="132"/>
      <c r="E3" s="132"/>
      <c r="F3" s="132"/>
      <c r="G3" s="132"/>
      <c r="H3" s="133"/>
    </row>
    <row r="4" spans="1:12">
      <c r="A4" s="113" t="s">
        <v>32</v>
      </c>
      <c r="B4" s="114"/>
      <c r="C4" s="132">
        <v>6</v>
      </c>
      <c r="D4" s="132"/>
      <c r="E4" s="132"/>
      <c r="F4" s="132"/>
      <c r="G4" s="132"/>
      <c r="H4" s="133"/>
    </row>
    <row r="5" spans="1:12">
      <c r="A5" s="117" t="s">
        <v>33</v>
      </c>
      <c r="B5" s="118"/>
      <c r="C5" s="119" t="s">
        <v>132</v>
      </c>
      <c r="D5" s="120"/>
      <c r="E5" s="120"/>
      <c r="F5" s="120"/>
      <c r="G5" s="120"/>
      <c r="H5" s="121"/>
    </row>
    <row r="6" spans="1:12">
      <c r="A6" s="122" t="s">
        <v>38</v>
      </c>
      <c r="B6" s="123"/>
      <c r="C6" s="124">
        <f>SUM(C7+USLUGE!C1+RADOVI!C1)</f>
        <v>138449144</v>
      </c>
      <c r="D6" s="125"/>
      <c r="E6" s="125"/>
      <c r="F6" s="125"/>
      <c r="G6" s="125"/>
      <c r="H6" s="126"/>
    </row>
    <row r="7" spans="1:12" ht="15.75" thickBot="1">
      <c r="A7" s="127" t="s">
        <v>51</v>
      </c>
      <c r="B7" s="128"/>
      <c r="C7" s="129">
        <f>SUM(D9+D11+D15+D33+D37+D41+D46+D48+D50+D52+D54+D56+D58+D60+D62+D64)</f>
        <v>45590665</v>
      </c>
      <c r="D7" s="130"/>
      <c r="E7" s="130"/>
      <c r="F7" s="130"/>
      <c r="G7" s="130"/>
      <c r="H7" s="131"/>
    </row>
    <row r="8" spans="1:12" s="1" customFormat="1" ht="28.5" customHeight="1">
      <c r="A8" s="26" t="s">
        <v>0</v>
      </c>
      <c r="B8" s="27" t="s">
        <v>1</v>
      </c>
      <c r="C8" s="28" t="s">
        <v>2</v>
      </c>
      <c r="D8" s="115" t="s">
        <v>54</v>
      </c>
      <c r="E8" s="116"/>
      <c r="F8" s="27" t="s">
        <v>34</v>
      </c>
      <c r="G8" s="27" t="s">
        <v>3</v>
      </c>
      <c r="H8" s="29" t="s">
        <v>4</v>
      </c>
      <c r="I8" s="2"/>
      <c r="J8" s="4"/>
      <c r="K8" s="2"/>
      <c r="L8" s="2"/>
    </row>
    <row r="9" spans="1:12" ht="30">
      <c r="A9" s="30" t="s">
        <v>5</v>
      </c>
      <c r="B9" s="31" t="s">
        <v>6</v>
      </c>
      <c r="C9" s="31" t="s">
        <v>7</v>
      </c>
      <c r="D9" s="32">
        <v>9000000</v>
      </c>
      <c r="E9" s="14">
        <f>SUM(D9*1.2)</f>
        <v>10800000</v>
      </c>
      <c r="F9" s="33" t="s">
        <v>108</v>
      </c>
      <c r="G9" s="34" t="s">
        <v>109</v>
      </c>
      <c r="H9" s="35"/>
    </row>
    <row r="10" spans="1:12" ht="15.75" thickBot="1">
      <c r="A10" s="91" t="s">
        <v>35</v>
      </c>
      <c r="B10" s="92"/>
      <c r="C10" s="19" t="s">
        <v>107</v>
      </c>
      <c r="D10" s="36"/>
      <c r="E10" s="18"/>
      <c r="F10" s="37"/>
      <c r="G10" s="19"/>
      <c r="H10" s="38">
        <v>9000000</v>
      </c>
    </row>
    <row r="11" spans="1:12">
      <c r="A11" s="93" t="s">
        <v>8</v>
      </c>
      <c r="B11" s="39" t="s">
        <v>6</v>
      </c>
      <c r="C11" s="39" t="s">
        <v>9</v>
      </c>
      <c r="D11" s="40">
        <f>SUM(D12:D13)</f>
        <v>2516667</v>
      </c>
      <c r="E11" s="14">
        <f>SUM(D11*1.2)</f>
        <v>3020000.4</v>
      </c>
      <c r="F11" s="40"/>
      <c r="G11" s="39"/>
      <c r="H11" s="41"/>
    </row>
    <row r="12" spans="1:12">
      <c r="A12" s="94"/>
      <c r="B12" s="42"/>
      <c r="C12" s="42" t="s">
        <v>11</v>
      </c>
      <c r="D12" s="43">
        <v>2100000</v>
      </c>
      <c r="F12" s="104" t="s">
        <v>108</v>
      </c>
      <c r="G12" s="106" t="s">
        <v>112</v>
      </c>
      <c r="H12" s="96">
        <v>44100000</v>
      </c>
    </row>
    <row r="13" spans="1:12">
      <c r="A13" s="95"/>
      <c r="B13" s="42"/>
      <c r="C13" s="42" t="s">
        <v>10</v>
      </c>
      <c r="D13" s="43">
        <v>416667</v>
      </c>
      <c r="F13" s="105"/>
      <c r="G13" s="107"/>
      <c r="H13" s="97"/>
    </row>
    <row r="14" spans="1:12" ht="15.75" thickBot="1">
      <c r="A14" s="91" t="s">
        <v>35</v>
      </c>
      <c r="B14" s="92"/>
      <c r="C14" s="19" t="s">
        <v>89</v>
      </c>
      <c r="D14" s="18"/>
      <c r="E14" s="18"/>
      <c r="F14" s="18"/>
      <c r="G14" s="19"/>
      <c r="H14" s="20"/>
      <c r="K14" s="4"/>
    </row>
    <row r="15" spans="1:12">
      <c r="A15" s="93" t="s">
        <v>12</v>
      </c>
      <c r="B15" s="39" t="s">
        <v>6</v>
      </c>
      <c r="C15" s="39" t="s">
        <v>13</v>
      </c>
      <c r="D15" s="40">
        <f>SUM(D16:D31)</f>
        <v>4900000</v>
      </c>
      <c r="E15" s="14">
        <f>SUM(D15*1.2)</f>
        <v>5880000</v>
      </c>
      <c r="F15" s="40"/>
      <c r="G15" s="39"/>
      <c r="H15" s="41"/>
    </row>
    <row r="16" spans="1:12" ht="15" customHeight="1">
      <c r="A16" s="94"/>
      <c r="B16" s="42"/>
      <c r="C16" s="5" t="s">
        <v>14</v>
      </c>
      <c r="D16" s="43">
        <v>500000</v>
      </c>
      <c r="F16" s="98" t="s">
        <v>108</v>
      </c>
      <c r="G16" s="100" t="s">
        <v>110</v>
      </c>
      <c r="H16" s="96">
        <v>34330000</v>
      </c>
    </row>
    <row r="17" spans="1:11" ht="15" customHeight="1">
      <c r="A17" s="94"/>
      <c r="B17" s="42"/>
      <c r="C17" s="5" t="s">
        <v>15</v>
      </c>
      <c r="D17" s="43">
        <v>200000</v>
      </c>
      <c r="F17" s="98"/>
      <c r="G17" s="100"/>
      <c r="H17" s="96"/>
    </row>
    <row r="18" spans="1:11" ht="15" customHeight="1">
      <c r="A18" s="94"/>
      <c r="B18" s="42"/>
      <c r="C18" s="5" t="s">
        <v>16</v>
      </c>
      <c r="D18" s="43">
        <v>200000</v>
      </c>
      <c r="F18" s="98"/>
      <c r="G18" s="100"/>
      <c r="H18" s="96"/>
    </row>
    <row r="19" spans="1:11" ht="15" customHeight="1">
      <c r="A19" s="94"/>
      <c r="B19" s="42"/>
      <c r="C19" s="5" t="s">
        <v>17</v>
      </c>
      <c r="D19" s="43">
        <v>100000</v>
      </c>
      <c r="F19" s="98"/>
      <c r="G19" s="100"/>
      <c r="H19" s="96"/>
    </row>
    <row r="20" spans="1:11" ht="15" customHeight="1">
      <c r="A20" s="94"/>
      <c r="B20" s="42"/>
      <c r="C20" s="5" t="s">
        <v>18</v>
      </c>
      <c r="D20" s="43">
        <v>150000</v>
      </c>
      <c r="F20" s="98"/>
      <c r="G20" s="100"/>
      <c r="H20" s="96"/>
    </row>
    <row r="21" spans="1:11" ht="15" customHeight="1">
      <c r="A21" s="94"/>
      <c r="B21" s="43"/>
      <c r="C21" s="5" t="s">
        <v>19</v>
      </c>
      <c r="D21" s="43">
        <v>600000</v>
      </c>
      <c r="F21" s="98"/>
      <c r="G21" s="100"/>
      <c r="H21" s="96"/>
    </row>
    <row r="22" spans="1:11" ht="15" customHeight="1">
      <c r="A22" s="94"/>
      <c r="B22" s="42"/>
      <c r="C22" s="5" t="s">
        <v>20</v>
      </c>
      <c r="D22" s="43">
        <v>1200000</v>
      </c>
      <c r="F22" s="98"/>
      <c r="G22" s="100"/>
      <c r="H22" s="96"/>
      <c r="K22" s="4"/>
    </row>
    <row r="23" spans="1:11" ht="15" customHeight="1">
      <c r="A23" s="94"/>
      <c r="B23" s="42"/>
      <c r="C23" s="5" t="s">
        <v>75</v>
      </c>
      <c r="D23" s="43">
        <v>150000</v>
      </c>
      <c r="F23" s="98"/>
      <c r="G23" s="100"/>
      <c r="H23" s="96"/>
    </row>
    <row r="24" spans="1:11" ht="15" customHeight="1">
      <c r="A24" s="94"/>
      <c r="B24" s="42"/>
      <c r="C24" s="44" t="s">
        <v>76</v>
      </c>
      <c r="D24" s="43">
        <v>150000</v>
      </c>
      <c r="F24" s="98"/>
      <c r="G24" s="100"/>
      <c r="H24" s="96"/>
    </row>
    <row r="25" spans="1:11" ht="15" customHeight="1">
      <c r="A25" s="94"/>
      <c r="B25" s="42"/>
      <c r="C25" s="5" t="s">
        <v>77</v>
      </c>
      <c r="D25" s="43">
        <v>150000</v>
      </c>
      <c r="F25" s="98"/>
      <c r="G25" s="100"/>
      <c r="H25" s="96"/>
    </row>
    <row r="26" spans="1:11" ht="15" customHeight="1">
      <c r="A26" s="94"/>
      <c r="B26" s="42"/>
      <c r="C26" s="5" t="s">
        <v>78</v>
      </c>
      <c r="D26" s="43">
        <v>300000</v>
      </c>
      <c r="F26" s="98"/>
      <c r="G26" s="100"/>
      <c r="H26" s="96"/>
    </row>
    <row r="27" spans="1:11" ht="15" customHeight="1">
      <c r="A27" s="94"/>
      <c r="B27" s="42"/>
      <c r="C27" s="5" t="s">
        <v>79</v>
      </c>
      <c r="D27" s="43">
        <v>200000</v>
      </c>
      <c r="F27" s="98"/>
      <c r="G27" s="100"/>
      <c r="H27" s="96"/>
    </row>
    <row r="28" spans="1:11" ht="15" customHeight="1">
      <c r="A28" s="94"/>
      <c r="B28" s="42"/>
      <c r="C28" s="5" t="s">
        <v>80</v>
      </c>
      <c r="D28" s="43">
        <v>300000</v>
      </c>
      <c r="F28" s="98"/>
      <c r="G28" s="100"/>
      <c r="H28" s="96"/>
    </row>
    <row r="29" spans="1:11" ht="15" customHeight="1">
      <c r="A29" s="94"/>
      <c r="B29" s="42"/>
      <c r="C29" s="5" t="s">
        <v>81</v>
      </c>
      <c r="D29" s="43">
        <v>300000</v>
      </c>
      <c r="F29" s="98"/>
      <c r="G29" s="100"/>
      <c r="H29" s="96"/>
    </row>
    <row r="30" spans="1:11" ht="15" customHeight="1">
      <c r="A30" s="94"/>
      <c r="B30" s="42"/>
      <c r="C30" s="5" t="s">
        <v>82</v>
      </c>
      <c r="D30" s="43">
        <v>200000</v>
      </c>
      <c r="F30" s="98"/>
      <c r="G30" s="100"/>
      <c r="H30" s="96"/>
    </row>
    <row r="31" spans="1:11" ht="15" customHeight="1">
      <c r="A31" s="95"/>
      <c r="B31" s="45"/>
      <c r="C31" s="45" t="s">
        <v>83</v>
      </c>
      <c r="D31" s="46">
        <v>200000</v>
      </c>
      <c r="F31" s="99"/>
      <c r="G31" s="100"/>
      <c r="H31" s="96"/>
    </row>
    <row r="32" spans="1:11" ht="15.75" customHeight="1" thickBot="1">
      <c r="A32" s="91" t="s">
        <v>35</v>
      </c>
      <c r="B32" s="92"/>
      <c r="C32" s="6" t="s">
        <v>39</v>
      </c>
      <c r="D32" s="47"/>
      <c r="E32" s="47"/>
      <c r="F32" s="47"/>
      <c r="G32" s="101"/>
      <c r="H32" s="102"/>
    </row>
    <row r="33" spans="1:8">
      <c r="A33" s="93" t="s">
        <v>21</v>
      </c>
      <c r="B33" s="39" t="s">
        <v>6</v>
      </c>
      <c r="C33" s="39" t="s">
        <v>22</v>
      </c>
      <c r="D33" s="40">
        <f>SUM(D34:D35)</f>
        <v>1200000</v>
      </c>
      <c r="E33" s="14">
        <f>SUM(D33*1.2)</f>
        <v>1440000</v>
      </c>
      <c r="F33" s="40"/>
      <c r="G33" s="39"/>
      <c r="H33" s="41"/>
    </row>
    <row r="34" spans="1:8">
      <c r="A34" s="94"/>
      <c r="B34" s="42"/>
      <c r="C34" s="42" t="s">
        <v>23</v>
      </c>
      <c r="D34" s="43">
        <v>800000</v>
      </c>
      <c r="F34" s="104" t="s">
        <v>108</v>
      </c>
      <c r="G34" s="100" t="s">
        <v>110</v>
      </c>
      <c r="H34" s="96">
        <v>15700000</v>
      </c>
    </row>
    <row r="35" spans="1:8">
      <c r="A35" s="95"/>
      <c r="B35" s="42"/>
      <c r="C35" s="45" t="s">
        <v>24</v>
      </c>
      <c r="D35" s="43">
        <v>400000</v>
      </c>
      <c r="F35" s="105"/>
      <c r="G35" s="103"/>
      <c r="H35" s="97"/>
    </row>
    <row r="36" spans="1:8" ht="15.75" thickBot="1">
      <c r="A36" s="91" t="s">
        <v>35</v>
      </c>
      <c r="B36" s="92"/>
      <c r="C36" s="19" t="s">
        <v>39</v>
      </c>
      <c r="D36" s="18"/>
      <c r="E36" s="18"/>
      <c r="F36" s="18"/>
      <c r="G36" s="48"/>
      <c r="H36" s="20"/>
    </row>
    <row r="37" spans="1:8">
      <c r="A37" s="93" t="s">
        <v>25</v>
      </c>
      <c r="B37" s="49" t="s">
        <v>6</v>
      </c>
      <c r="C37" s="49" t="s">
        <v>26</v>
      </c>
      <c r="D37" s="50">
        <f>SUM(D38:D39)</f>
        <v>916666</v>
      </c>
      <c r="E37" s="14">
        <f>SUM(D37*1.2)</f>
        <v>1099999.2</v>
      </c>
      <c r="F37" s="50"/>
      <c r="G37" s="51"/>
      <c r="H37" s="52"/>
    </row>
    <row r="38" spans="1:8">
      <c r="A38" s="94"/>
      <c r="B38" s="42"/>
      <c r="C38" s="42" t="s">
        <v>27</v>
      </c>
      <c r="D38" s="43">
        <v>416666</v>
      </c>
      <c r="F38" s="104" t="s">
        <v>108</v>
      </c>
      <c r="G38" s="100" t="s">
        <v>110</v>
      </c>
      <c r="H38" s="96">
        <v>34928480</v>
      </c>
    </row>
    <row r="39" spans="1:8">
      <c r="A39" s="95"/>
      <c r="B39" s="45"/>
      <c r="C39" s="45" t="s">
        <v>28</v>
      </c>
      <c r="D39" s="46">
        <v>500000</v>
      </c>
      <c r="F39" s="105"/>
      <c r="G39" s="103"/>
      <c r="H39" s="97"/>
    </row>
    <row r="40" spans="1:8" ht="15.75" thickBot="1">
      <c r="A40" s="91" t="s">
        <v>35</v>
      </c>
      <c r="B40" s="92"/>
      <c r="C40" s="19" t="s">
        <v>89</v>
      </c>
      <c r="D40" s="18"/>
      <c r="E40" s="18"/>
      <c r="F40" s="18"/>
      <c r="G40" s="48"/>
      <c r="H40" s="20"/>
    </row>
    <row r="41" spans="1:8">
      <c r="A41" s="93" t="s">
        <v>44</v>
      </c>
      <c r="B41" s="39" t="s">
        <v>6</v>
      </c>
      <c r="C41" s="39" t="s">
        <v>40</v>
      </c>
      <c r="D41" s="40">
        <f>SUM(D42:D44)</f>
        <v>800000</v>
      </c>
      <c r="E41" s="14">
        <f>SUM(D41*1.2)</f>
        <v>960000</v>
      </c>
      <c r="F41" s="40"/>
      <c r="G41" s="16"/>
      <c r="H41" s="41"/>
    </row>
    <row r="42" spans="1:8">
      <c r="A42" s="94"/>
      <c r="B42" s="42"/>
      <c r="C42" s="5" t="s">
        <v>41</v>
      </c>
      <c r="D42" s="43">
        <v>450000</v>
      </c>
      <c r="F42" s="98" t="s">
        <v>108</v>
      </c>
      <c r="G42" s="53"/>
      <c r="H42" s="54"/>
    </row>
    <row r="43" spans="1:8">
      <c r="A43" s="94"/>
      <c r="B43" s="42"/>
      <c r="C43" s="5" t="s">
        <v>42</v>
      </c>
      <c r="D43" s="43">
        <v>250000</v>
      </c>
      <c r="F43" s="98"/>
      <c r="G43" s="53" t="s">
        <v>110</v>
      </c>
      <c r="H43" s="54">
        <v>18143000</v>
      </c>
    </row>
    <row r="44" spans="1:8">
      <c r="A44" s="95"/>
      <c r="B44" s="42"/>
      <c r="C44" s="5" t="s">
        <v>43</v>
      </c>
      <c r="D44" s="43">
        <v>100000</v>
      </c>
      <c r="F44" s="99"/>
      <c r="G44" s="53"/>
      <c r="H44" s="54"/>
    </row>
    <row r="45" spans="1:8" ht="15.75" thickBot="1">
      <c r="A45" s="91" t="s">
        <v>35</v>
      </c>
      <c r="B45" s="92"/>
      <c r="C45" s="7" t="s">
        <v>39</v>
      </c>
      <c r="D45" s="18"/>
      <c r="E45" s="18"/>
      <c r="F45" s="18"/>
      <c r="G45" s="48"/>
      <c r="H45" s="20"/>
    </row>
    <row r="46" spans="1:8" ht="30">
      <c r="A46" s="55" t="s">
        <v>45</v>
      </c>
      <c r="B46" s="31" t="s">
        <v>6</v>
      </c>
      <c r="C46" s="31" t="s">
        <v>46</v>
      </c>
      <c r="D46" s="56">
        <v>700000</v>
      </c>
      <c r="E46" s="14">
        <f>SUM(D46*1.2)</f>
        <v>840000</v>
      </c>
      <c r="F46" s="33" t="s">
        <v>108</v>
      </c>
      <c r="G46" s="34" t="s">
        <v>109</v>
      </c>
      <c r="H46" s="57">
        <v>30230000</v>
      </c>
    </row>
    <row r="47" spans="1:8" ht="15.75" thickBot="1">
      <c r="A47" s="91" t="s">
        <v>35</v>
      </c>
      <c r="B47" s="92"/>
      <c r="C47" s="19" t="s">
        <v>39</v>
      </c>
      <c r="D47" s="58"/>
      <c r="E47" s="18"/>
      <c r="F47" s="18"/>
      <c r="G47" s="48"/>
      <c r="H47" s="20"/>
    </row>
    <row r="48" spans="1:8" ht="30">
      <c r="A48" s="21" t="s">
        <v>47</v>
      </c>
      <c r="B48" s="12" t="s">
        <v>6</v>
      </c>
      <c r="C48" s="12" t="s">
        <v>55</v>
      </c>
      <c r="D48" s="22">
        <v>1200000</v>
      </c>
      <c r="E48" s="14">
        <f>SUM(D48*1.2)</f>
        <v>1440000</v>
      </c>
      <c r="F48" s="15" t="s">
        <v>108</v>
      </c>
      <c r="G48" s="16" t="s">
        <v>110</v>
      </c>
      <c r="H48" s="17">
        <v>34110000</v>
      </c>
    </row>
    <row r="49" spans="1:8" ht="15.75" thickBot="1">
      <c r="A49" s="91" t="s">
        <v>35</v>
      </c>
      <c r="B49" s="92"/>
      <c r="C49" s="7" t="s">
        <v>39</v>
      </c>
      <c r="D49" s="59"/>
      <c r="E49" s="18"/>
      <c r="F49" s="18"/>
      <c r="G49" s="48"/>
      <c r="H49" s="20"/>
    </row>
    <row r="50" spans="1:8" ht="30">
      <c r="A50" s="21" t="s">
        <v>48</v>
      </c>
      <c r="B50" s="12" t="s">
        <v>6</v>
      </c>
      <c r="C50" s="12" t="s">
        <v>56</v>
      </c>
      <c r="D50" s="22">
        <v>5000000</v>
      </c>
      <c r="E50" s="14">
        <v>6000000</v>
      </c>
      <c r="F50" s="15" t="s">
        <v>108</v>
      </c>
      <c r="G50" s="16" t="s">
        <v>130</v>
      </c>
      <c r="H50" s="17">
        <v>34144520</v>
      </c>
    </row>
    <row r="51" spans="1:8" ht="15.75" thickBot="1">
      <c r="A51" s="91" t="s">
        <v>35</v>
      </c>
      <c r="B51" s="92"/>
      <c r="C51" s="7" t="s">
        <v>39</v>
      </c>
      <c r="D51" s="59"/>
      <c r="E51" s="18"/>
      <c r="F51" s="18"/>
      <c r="G51" s="48"/>
      <c r="H51" s="20"/>
    </row>
    <row r="52" spans="1:8" ht="30">
      <c r="A52" s="21" t="s">
        <v>49</v>
      </c>
      <c r="B52" s="12" t="s">
        <v>6</v>
      </c>
      <c r="C52" s="12" t="s">
        <v>57</v>
      </c>
      <c r="D52" s="22">
        <v>1000000</v>
      </c>
      <c r="E52" s="14">
        <f>SUM(D52*1.2)</f>
        <v>1200000</v>
      </c>
      <c r="F52" s="15" t="s">
        <v>108</v>
      </c>
      <c r="G52" s="16" t="s">
        <v>110</v>
      </c>
      <c r="H52" s="17">
        <v>43325000</v>
      </c>
    </row>
    <row r="53" spans="1:8" ht="15.75" thickBot="1">
      <c r="A53" s="91" t="s">
        <v>35</v>
      </c>
      <c r="B53" s="92"/>
      <c r="C53" s="7" t="s">
        <v>39</v>
      </c>
      <c r="D53" s="59"/>
      <c r="E53" s="18"/>
      <c r="F53" s="18"/>
      <c r="G53" s="48"/>
      <c r="H53" s="20"/>
    </row>
    <row r="54" spans="1:8" ht="30">
      <c r="A54" s="21" t="s">
        <v>58</v>
      </c>
      <c r="B54" s="12" t="s">
        <v>6</v>
      </c>
      <c r="C54" s="12" t="s">
        <v>59</v>
      </c>
      <c r="D54" s="22">
        <v>900000</v>
      </c>
      <c r="E54" s="14">
        <f>SUM(D54*1.2)</f>
        <v>1080000</v>
      </c>
      <c r="F54" s="15" t="s">
        <v>108</v>
      </c>
      <c r="G54" s="16" t="s">
        <v>110</v>
      </c>
      <c r="H54" s="17">
        <v>44523300</v>
      </c>
    </row>
    <row r="55" spans="1:8" ht="15.75" thickBot="1">
      <c r="A55" s="91" t="s">
        <v>35</v>
      </c>
      <c r="B55" s="92"/>
      <c r="C55" s="7" t="s">
        <v>39</v>
      </c>
      <c r="D55" s="59"/>
      <c r="E55" s="18"/>
      <c r="F55" s="18"/>
      <c r="G55" s="48" t="s">
        <v>111</v>
      </c>
      <c r="H55" s="20"/>
    </row>
    <row r="56" spans="1:8" ht="30">
      <c r="A56" s="21" t="s">
        <v>84</v>
      </c>
      <c r="B56" s="12" t="s">
        <v>6</v>
      </c>
      <c r="C56" s="12" t="s">
        <v>85</v>
      </c>
      <c r="D56" s="22">
        <v>166666</v>
      </c>
      <c r="E56" s="14">
        <v>200000</v>
      </c>
      <c r="F56" s="15" t="s">
        <v>108</v>
      </c>
      <c r="G56" s="16" t="s">
        <v>110</v>
      </c>
      <c r="H56" s="17">
        <v>34928000</v>
      </c>
    </row>
    <row r="57" spans="1:8" ht="15.75" thickBot="1">
      <c r="A57" s="91" t="s">
        <v>35</v>
      </c>
      <c r="B57" s="92"/>
      <c r="C57" s="7" t="s">
        <v>88</v>
      </c>
      <c r="D57" s="18"/>
      <c r="E57" s="18"/>
      <c r="F57" s="18"/>
      <c r="G57" s="48"/>
      <c r="H57" s="20"/>
    </row>
    <row r="58" spans="1:8" ht="30">
      <c r="A58" s="11" t="s">
        <v>86</v>
      </c>
      <c r="B58" s="12" t="s">
        <v>6</v>
      </c>
      <c r="C58" s="12" t="s">
        <v>87</v>
      </c>
      <c r="D58" s="13">
        <v>291666</v>
      </c>
      <c r="E58" s="14">
        <v>350000</v>
      </c>
      <c r="F58" s="15" t="s">
        <v>108</v>
      </c>
      <c r="G58" s="16" t="s">
        <v>110</v>
      </c>
      <c r="H58" s="17">
        <v>31520000</v>
      </c>
    </row>
    <row r="59" spans="1:8" ht="15.75" thickBot="1">
      <c r="A59" s="91" t="s">
        <v>35</v>
      </c>
      <c r="B59" s="92"/>
      <c r="C59" s="7" t="s">
        <v>88</v>
      </c>
      <c r="D59" s="18"/>
      <c r="E59" s="18"/>
      <c r="F59" s="18"/>
      <c r="G59" s="19"/>
      <c r="H59" s="20"/>
    </row>
    <row r="60" spans="1:8" ht="30">
      <c r="A60" s="11" t="s">
        <v>96</v>
      </c>
      <c r="B60" s="12" t="s">
        <v>6</v>
      </c>
      <c r="C60" s="12" t="s">
        <v>118</v>
      </c>
      <c r="D60" s="13">
        <v>5000000</v>
      </c>
      <c r="E60" s="14">
        <f>SUM(D60*1.2)</f>
        <v>6000000</v>
      </c>
      <c r="F60" s="15" t="s">
        <v>108</v>
      </c>
      <c r="G60" s="16" t="s">
        <v>110</v>
      </c>
      <c r="H60" s="17">
        <v>31520000</v>
      </c>
    </row>
    <row r="61" spans="1:8" ht="15.75" thickBot="1">
      <c r="A61" s="91" t="s">
        <v>35</v>
      </c>
      <c r="B61" s="92"/>
      <c r="C61" s="7" t="s">
        <v>88</v>
      </c>
      <c r="D61" s="18"/>
      <c r="E61" s="18"/>
      <c r="F61" s="18"/>
      <c r="G61" s="19"/>
      <c r="H61" s="20"/>
    </row>
    <row r="62" spans="1:8" ht="30">
      <c r="A62" s="11" t="s">
        <v>97</v>
      </c>
      <c r="B62" s="12" t="s">
        <v>6</v>
      </c>
      <c r="C62" s="12" t="s">
        <v>119</v>
      </c>
      <c r="D62" s="23">
        <v>11500000</v>
      </c>
      <c r="E62" s="14">
        <f>SUM(D62*1.2)</f>
        <v>13800000</v>
      </c>
      <c r="F62" s="15" t="s">
        <v>108</v>
      </c>
      <c r="G62" s="16" t="s">
        <v>110</v>
      </c>
      <c r="H62" s="17">
        <v>31520000</v>
      </c>
    </row>
    <row r="63" spans="1:8" ht="15.75" thickBot="1">
      <c r="A63" s="91" t="s">
        <v>35</v>
      </c>
      <c r="B63" s="92"/>
      <c r="C63" s="7" t="s">
        <v>88</v>
      </c>
      <c r="D63" s="18"/>
      <c r="E63" s="18"/>
      <c r="F63" s="18"/>
      <c r="G63" s="19"/>
      <c r="H63" s="20"/>
    </row>
    <row r="64" spans="1:8" ht="30">
      <c r="A64" s="11" t="s">
        <v>101</v>
      </c>
      <c r="B64" s="12" t="s">
        <v>6</v>
      </c>
      <c r="C64" s="12" t="s">
        <v>123</v>
      </c>
      <c r="D64" s="13">
        <v>499000</v>
      </c>
      <c r="E64" s="14">
        <f>SUM(D64*1.2)</f>
        <v>598800</v>
      </c>
      <c r="F64" s="15" t="s">
        <v>108</v>
      </c>
      <c r="G64" s="16" t="s">
        <v>110</v>
      </c>
      <c r="H64" s="17">
        <v>34913000</v>
      </c>
    </row>
    <row r="65" spans="1:8" ht="15.75" thickBot="1">
      <c r="A65" s="91" t="s">
        <v>35</v>
      </c>
      <c r="B65" s="92"/>
      <c r="C65" s="7" t="s">
        <v>39</v>
      </c>
      <c r="D65" s="18"/>
      <c r="E65" s="18"/>
      <c r="F65" s="18"/>
      <c r="G65" s="19"/>
      <c r="H65" s="20"/>
    </row>
    <row r="71" spans="1:8">
      <c r="E71" s="61"/>
    </row>
  </sheetData>
  <mergeCells count="48">
    <mergeCell ref="A65:B65"/>
    <mergeCell ref="A61:B61"/>
    <mergeCell ref="A63:B63"/>
    <mergeCell ref="A57:B57"/>
    <mergeCell ref="A59:B59"/>
    <mergeCell ref="A1:J1"/>
    <mergeCell ref="A2:B2"/>
    <mergeCell ref="A3:B3"/>
    <mergeCell ref="A4:B4"/>
    <mergeCell ref="A32:B32"/>
    <mergeCell ref="A10:B10"/>
    <mergeCell ref="A14:B14"/>
    <mergeCell ref="D8:E8"/>
    <mergeCell ref="A5:B5"/>
    <mergeCell ref="C5:H5"/>
    <mergeCell ref="A6:B6"/>
    <mergeCell ref="C6:H6"/>
    <mergeCell ref="A7:B7"/>
    <mergeCell ref="C7:H7"/>
    <mergeCell ref="C4:H4"/>
    <mergeCell ref="C3:H3"/>
    <mergeCell ref="A55:B55"/>
    <mergeCell ref="A47:B47"/>
    <mergeCell ref="A53:B53"/>
    <mergeCell ref="A49:B49"/>
    <mergeCell ref="A51:B51"/>
    <mergeCell ref="H38:H39"/>
    <mergeCell ref="F12:F13"/>
    <mergeCell ref="F16:F31"/>
    <mergeCell ref="F34:F35"/>
    <mergeCell ref="F38:F39"/>
    <mergeCell ref="G12:G13"/>
    <mergeCell ref="C2:H2"/>
    <mergeCell ref="A36:B36"/>
    <mergeCell ref="A40:B40"/>
    <mergeCell ref="A45:B45"/>
    <mergeCell ref="A11:A13"/>
    <mergeCell ref="A15:A31"/>
    <mergeCell ref="A33:A35"/>
    <mergeCell ref="A37:A39"/>
    <mergeCell ref="A41:A44"/>
    <mergeCell ref="H12:H13"/>
    <mergeCell ref="F42:F44"/>
    <mergeCell ref="G16:G32"/>
    <mergeCell ref="H16:H32"/>
    <mergeCell ref="G34:G35"/>
    <mergeCell ref="H34:H35"/>
    <mergeCell ref="G38:G39"/>
  </mergeCells>
  <pageMargins left="0.7" right="0.7" top="0.52083333333333337" bottom="0.75" header="0.3" footer="0.3"/>
  <pageSetup paperSize="9" orientation="landscape" r:id="rId1"/>
  <headerFooter>
    <oddFooter>&amp;C&amp;P/7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50"/>
  <sheetViews>
    <sheetView tabSelected="1" view="pageLayout" topLeftCell="A37" workbookViewId="0">
      <selection activeCell="C49" sqref="C49"/>
    </sheetView>
  </sheetViews>
  <sheetFormatPr defaultRowHeight="15"/>
  <cols>
    <col min="1" max="1" width="5.42578125" style="62" customWidth="1"/>
    <col min="2" max="2" width="15.42578125" style="62" customWidth="1"/>
    <col min="3" max="3" width="49.5703125" style="62" customWidth="1"/>
    <col min="4" max="4" width="13.140625" style="62" customWidth="1"/>
    <col min="5" max="5" width="13" style="62" customWidth="1"/>
    <col min="6" max="6" width="12" style="62" customWidth="1"/>
    <col min="7" max="7" width="12.28515625" style="62" customWidth="1"/>
    <col min="8" max="8" width="9.28515625" style="62" customWidth="1"/>
  </cols>
  <sheetData>
    <row r="1" spans="1:8" ht="15.75" thickBot="1">
      <c r="A1" s="139" t="s">
        <v>52</v>
      </c>
      <c r="B1" s="140"/>
      <c r="C1" s="136">
        <f>SUM(D3+D11+D13+D15+D19+D21+D25+D27+D29+D31+D33+D35+D37+D39+D41+D43+D45+D47+D49)</f>
        <v>59865147</v>
      </c>
      <c r="D1" s="137"/>
      <c r="E1" s="137"/>
      <c r="F1" s="137"/>
      <c r="G1" s="137"/>
      <c r="H1" s="138"/>
    </row>
    <row r="2" spans="1:8" ht="45.75" thickBot="1">
      <c r="A2" s="26" t="s">
        <v>0</v>
      </c>
      <c r="B2" s="27" t="s">
        <v>1</v>
      </c>
      <c r="C2" s="28" t="s">
        <v>2</v>
      </c>
      <c r="D2" s="141" t="s">
        <v>37</v>
      </c>
      <c r="E2" s="141"/>
      <c r="F2" s="27" t="s">
        <v>34</v>
      </c>
      <c r="G2" s="27" t="s">
        <v>3</v>
      </c>
      <c r="H2" s="29" t="s">
        <v>4</v>
      </c>
    </row>
    <row r="3" spans="1:8" ht="15.75" thickBot="1">
      <c r="A3" s="93" t="s">
        <v>5</v>
      </c>
      <c r="B3" s="39" t="s">
        <v>69</v>
      </c>
      <c r="C3" s="39" t="s">
        <v>60</v>
      </c>
      <c r="D3" s="40">
        <f>SUM(D4:D9)</f>
        <v>4150000</v>
      </c>
      <c r="E3" s="40">
        <f>SUM(D3*1.2)</f>
        <v>4980000</v>
      </c>
      <c r="F3" s="40"/>
      <c r="G3" s="39"/>
      <c r="H3" s="41"/>
    </row>
    <row r="4" spans="1:8">
      <c r="A4" s="94"/>
      <c r="B4" s="42"/>
      <c r="C4" s="9" t="s">
        <v>61</v>
      </c>
      <c r="D4" s="43">
        <v>800000</v>
      </c>
      <c r="F4" s="98" t="s">
        <v>108</v>
      </c>
      <c r="G4" s="100" t="s">
        <v>115</v>
      </c>
      <c r="H4" s="96">
        <v>50000000</v>
      </c>
    </row>
    <row r="5" spans="1:8" ht="30">
      <c r="A5" s="94"/>
      <c r="B5" s="42"/>
      <c r="C5" s="10" t="s">
        <v>62</v>
      </c>
      <c r="D5" s="63">
        <v>1000000</v>
      </c>
      <c r="F5" s="98"/>
      <c r="G5" s="100"/>
      <c r="H5" s="96"/>
    </row>
    <row r="6" spans="1:8" ht="18" customHeight="1">
      <c r="A6" s="94"/>
      <c r="B6" s="42"/>
      <c r="C6" s="10" t="s">
        <v>63</v>
      </c>
      <c r="D6" s="43">
        <v>600000</v>
      </c>
      <c r="F6" s="98"/>
      <c r="G6" s="100"/>
      <c r="H6" s="96"/>
    </row>
    <row r="7" spans="1:8" ht="18.75" customHeight="1">
      <c r="A7" s="94"/>
      <c r="B7" s="42"/>
      <c r="C7" s="10" t="s">
        <v>64</v>
      </c>
      <c r="D7" s="43">
        <v>450000</v>
      </c>
      <c r="F7" s="98"/>
      <c r="G7" s="100"/>
      <c r="H7" s="96"/>
    </row>
    <row r="8" spans="1:8" ht="18.75" customHeight="1">
      <c r="A8" s="94"/>
      <c r="B8" s="42"/>
      <c r="C8" s="10" t="s">
        <v>65</v>
      </c>
      <c r="D8" s="83">
        <v>700000</v>
      </c>
      <c r="F8" s="98"/>
      <c r="G8" s="100"/>
      <c r="H8" s="96"/>
    </row>
    <row r="9" spans="1:8" ht="18.75" customHeight="1">
      <c r="A9" s="94"/>
      <c r="B9" s="42"/>
      <c r="C9" s="5" t="s">
        <v>66</v>
      </c>
      <c r="D9" s="43">
        <v>600000</v>
      </c>
      <c r="F9" s="99"/>
      <c r="G9" s="103"/>
      <c r="H9" s="97"/>
    </row>
    <row r="10" spans="1:8" ht="20.25" customHeight="1" thickBot="1">
      <c r="A10" s="91" t="s">
        <v>35</v>
      </c>
      <c r="B10" s="92"/>
      <c r="C10" s="7" t="s">
        <v>39</v>
      </c>
      <c r="D10" s="18"/>
      <c r="E10" s="18"/>
      <c r="F10" s="18"/>
      <c r="G10" s="48"/>
      <c r="H10" s="64"/>
    </row>
    <row r="11" spans="1:8" ht="30">
      <c r="A11" s="21" t="s">
        <v>8</v>
      </c>
      <c r="B11" s="12" t="s">
        <v>69</v>
      </c>
      <c r="C11" s="12" t="s">
        <v>67</v>
      </c>
      <c r="D11" s="13">
        <v>2000000</v>
      </c>
      <c r="E11" s="13">
        <f>SUM(D11*1.2)</f>
        <v>2400000</v>
      </c>
      <c r="F11" s="15" t="s">
        <v>108</v>
      </c>
      <c r="G11" s="16" t="s">
        <v>114</v>
      </c>
      <c r="H11" s="17">
        <v>98390000</v>
      </c>
    </row>
    <row r="12" spans="1:8" ht="15.75" thickBot="1">
      <c r="A12" s="91" t="s">
        <v>35</v>
      </c>
      <c r="B12" s="92"/>
      <c r="C12" s="7" t="s">
        <v>39</v>
      </c>
      <c r="D12" s="18"/>
      <c r="E12" s="18"/>
      <c r="F12" s="18"/>
      <c r="G12" s="48"/>
      <c r="H12" s="64"/>
    </row>
    <row r="13" spans="1:8" ht="30">
      <c r="A13" s="21" t="s">
        <v>12</v>
      </c>
      <c r="B13" s="12" t="s">
        <v>69</v>
      </c>
      <c r="C13" s="12" t="s">
        <v>68</v>
      </c>
      <c r="D13" s="13">
        <v>1000000</v>
      </c>
      <c r="E13" s="13">
        <f>SUM(D13*1.2)</f>
        <v>1200000</v>
      </c>
      <c r="F13" s="15" t="s">
        <v>108</v>
      </c>
      <c r="G13" s="16" t="s">
        <v>109</v>
      </c>
      <c r="H13" s="17">
        <v>77300000</v>
      </c>
    </row>
    <row r="14" spans="1:8" ht="15" customHeight="1" thickBot="1">
      <c r="A14" s="91" t="s">
        <v>35</v>
      </c>
      <c r="B14" s="92"/>
      <c r="C14" s="7" t="s">
        <v>39</v>
      </c>
      <c r="D14" s="18"/>
      <c r="E14" s="65"/>
      <c r="F14" s="18"/>
      <c r="G14" s="48"/>
      <c r="H14" s="64"/>
    </row>
    <row r="15" spans="1:8" ht="15" customHeight="1">
      <c r="A15" s="93" t="s">
        <v>21</v>
      </c>
      <c r="B15" s="39" t="s">
        <v>69</v>
      </c>
      <c r="C15" s="39" t="s">
        <v>90</v>
      </c>
      <c r="D15" s="40">
        <f>SUM(D16:D17)</f>
        <v>20500000</v>
      </c>
      <c r="E15" s="13">
        <f>SUM(D15*1.2)</f>
        <v>24600000</v>
      </c>
      <c r="F15" s="40"/>
      <c r="G15" s="16"/>
      <c r="H15" s="17"/>
    </row>
    <row r="16" spans="1:8" ht="15" customHeight="1">
      <c r="A16" s="94"/>
      <c r="B16" s="66"/>
      <c r="C16" s="5" t="s">
        <v>70</v>
      </c>
      <c r="D16" s="67">
        <v>20000000</v>
      </c>
      <c r="F16" s="104" t="s">
        <v>108</v>
      </c>
      <c r="G16" s="100" t="s">
        <v>109</v>
      </c>
      <c r="H16" s="96">
        <v>79600000</v>
      </c>
    </row>
    <row r="17" spans="1:8">
      <c r="A17" s="95"/>
      <c r="C17" s="45" t="s">
        <v>91</v>
      </c>
      <c r="D17" s="67">
        <v>500000</v>
      </c>
      <c r="F17" s="105"/>
      <c r="G17" s="103"/>
      <c r="H17" s="97"/>
    </row>
    <row r="18" spans="1:8" ht="15.75" thickBot="1">
      <c r="A18" s="91" t="s">
        <v>35</v>
      </c>
      <c r="B18" s="142"/>
      <c r="C18" s="7" t="s">
        <v>39</v>
      </c>
      <c r="D18" s="18"/>
      <c r="E18" s="65"/>
      <c r="F18" s="18"/>
      <c r="G18" s="48"/>
      <c r="H18" s="64"/>
    </row>
    <row r="19" spans="1:8" ht="30">
      <c r="A19" s="21" t="s">
        <v>25</v>
      </c>
      <c r="B19" s="12" t="s">
        <v>69</v>
      </c>
      <c r="C19" s="12" t="s">
        <v>71</v>
      </c>
      <c r="D19" s="13">
        <v>550000</v>
      </c>
      <c r="E19" s="13">
        <f>SUM(D19*1.2)</f>
        <v>660000</v>
      </c>
      <c r="F19" s="68" t="s">
        <v>108</v>
      </c>
      <c r="G19" s="16" t="s">
        <v>115</v>
      </c>
      <c r="H19" s="17">
        <v>50000000</v>
      </c>
    </row>
    <row r="20" spans="1:8" ht="15.75" thickBot="1">
      <c r="A20" s="91" t="s">
        <v>35</v>
      </c>
      <c r="B20" s="92"/>
      <c r="C20" s="7" t="s">
        <v>39</v>
      </c>
      <c r="D20" s="18"/>
      <c r="E20" s="18"/>
      <c r="F20" s="18"/>
      <c r="G20" s="48"/>
      <c r="H20" s="64"/>
    </row>
    <row r="21" spans="1:8">
      <c r="A21" s="93" t="s">
        <v>44</v>
      </c>
      <c r="B21" s="39" t="s">
        <v>69</v>
      </c>
      <c r="C21" s="39" t="s">
        <v>72</v>
      </c>
      <c r="D21" s="40">
        <f>SUM(D22:D23)</f>
        <v>4166666</v>
      </c>
      <c r="E21" s="40">
        <v>5000000</v>
      </c>
      <c r="F21" s="40"/>
      <c r="G21" s="16"/>
      <c r="H21" s="17"/>
    </row>
    <row r="22" spans="1:8" ht="15.75" customHeight="1">
      <c r="A22" s="94"/>
      <c r="B22" s="66"/>
      <c r="C22" s="5" t="s">
        <v>120</v>
      </c>
      <c r="D22" s="43">
        <v>3333333</v>
      </c>
      <c r="F22" s="104" t="s">
        <v>108</v>
      </c>
      <c r="G22" s="100" t="s">
        <v>115</v>
      </c>
      <c r="H22" s="96">
        <v>71242000</v>
      </c>
    </row>
    <row r="23" spans="1:8">
      <c r="A23" s="95"/>
      <c r="C23" s="45" t="s">
        <v>121</v>
      </c>
      <c r="D23" s="46">
        <v>833333</v>
      </c>
      <c r="F23" s="105"/>
      <c r="G23" s="103"/>
      <c r="H23" s="97"/>
    </row>
    <row r="24" spans="1:8" ht="31.5" customHeight="1" thickBot="1">
      <c r="A24" s="134" t="s">
        <v>35</v>
      </c>
      <c r="B24" s="135"/>
      <c r="C24" s="7" t="s">
        <v>122</v>
      </c>
      <c r="D24" s="18"/>
      <c r="E24" s="18"/>
      <c r="F24" s="18"/>
      <c r="G24" s="19"/>
      <c r="H24" s="20"/>
    </row>
    <row r="25" spans="1:8" ht="26.25">
      <c r="A25" s="21" t="s">
        <v>45</v>
      </c>
      <c r="B25" s="12" t="s">
        <v>69</v>
      </c>
      <c r="C25" s="12" t="s">
        <v>73</v>
      </c>
      <c r="D25" s="13">
        <v>1500000</v>
      </c>
      <c r="E25" s="13">
        <f>SUM(D25*1.2)</f>
        <v>1800000</v>
      </c>
      <c r="F25" s="69" t="s">
        <v>108</v>
      </c>
      <c r="G25" s="16" t="s">
        <v>115</v>
      </c>
      <c r="H25" s="17">
        <v>98390000</v>
      </c>
    </row>
    <row r="26" spans="1:8" ht="15.75" thickBot="1">
      <c r="A26" s="91" t="s">
        <v>35</v>
      </c>
      <c r="B26" s="92"/>
      <c r="C26" s="7" t="s">
        <v>39</v>
      </c>
      <c r="D26" s="18"/>
      <c r="E26" s="18"/>
      <c r="F26" s="18"/>
      <c r="G26" s="48"/>
      <c r="H26" s="70"/>
    </row>
    <row r="27" spans="1:8" ht="30">
      <c r="A27" s="21" t="s">
        <v>47</v>
      </c>
      <c r="B27" s="12" t="s">
        <v>69</v>
      </c>
      <c r="C27" s="71" t="s">
        <v>92</v>
      </c>
      <c r="D27" s="88">
        <v>1000000</v>
      </c>
      <c r="E27" s="13">
        <f>SUM(D27*1.2)</f>
        <v>1200000</v>
      </c>
      <c r="F27" s="72" t="s">
        <v>108</v>
      </c>
      <c r="G27" s="16" t="s">
        <v>109</v>
      </c>
      <c r="H27" s="17">
        <v>50000000</v>
      </c>
    </row>
    <row r="28" spans="1:8" ht="15.75" thickBot="1">
      <c r="A28" s="91" t="s">
        <v>35</v>
      </c>
      <c r="B28" s="92"/>
      <c r="C28" s="7" t="s">
        <v>39</v>
      </c>
      <c r="D28" s="18"/>
      <c r="E28" s="18"/>
      <c r="F28" s="18"/>
      <c r="G28" s="48"/>
      <c r="H28" s="64"/>
    </row>
    <row r="29" spans="1:8" ht="25.5">
      <c r="A29" s="11" t="s">
        <v>48</v>
      </c>
      <c r="B29" s="12" t="s">
        <v>69</v>
      </c>
      <c r="C29" s="12" t="s">
        <v>93</v>
      </c>
      <c r="D29" s="13">
        <v>1666666</v>
      </c>
      <c r="E29" s="13">
        <v>2000000</v>
      </c>
      <c r="F29" s="72" t="s">
        <v>108</v>
      </c>
      <c r="G29" s="16" t="s">
        <v>114</v>
      </c>
      <c r="H29" s="17">
        <v>50232100</v>
      </c>
    </row>
    <row r="30" spans="1:8" ht="15.75" thickBot="1">
      <c r="A30" s="24"/>
      <c r="B30" s="25"/>
      <c r="C30" s="7" t="s">
        <v>88</v>
      </c>
      <c r="D30" s="18"/>
      <c r="E30" s="18"/>
      <c r="F30" s="18"/>
      <c r="G30" s="48"/>
      <c r="H30" s="64"/>
    </row>
    <row r="31" spans="1:8" ht="25.5">
      <c r="A31" s="21" t="s">
        <v>49</v>
      </c>
      <c r="B31" s="12" t="s">
        <v>69</v>
      </c>
      <c r="C31" s="12" t="s">
        <v>94</v>
      </c>
      <c r="D31" s="13">
        <v>416666</v>
      </c>
      <c r="E31" s="13">
        <v>500000</v>
      </c>
      <c r="F31" s="72" t="s">
        <v>108</v>
      </c>
      <c r="G31" s="16" t="s">
        <v>113</v>
      </c>
      <c r="H31" s="17">
        <v>50232000</v>
      </c>
    </row>
    <row r="32" spans="1:8" ht="15.75" thickBot="1">
      <c r="A32" s="91" t="s">
        <v>35</v>
      </c>
      <c r="B32" s="92"/>
      <c r="C32" s="7" t="s">
        <v>88</v>
      </c>
      <c r="D32" s="18"/>
      <c r="E32" s="18"/>
      <c r="F32" s="18"/>
      <c r="G32" s="48"/>
      <c r="H32" s="64"/>
    </row>
    <row r="33" spans="1:8" ht="25.5">
      <c r="A33" s="21" t="s">
        <v>58</v>
      </c>
      <c r="B33" s="12" t="s">
        <v>69</v>
      </c>
      <c r="C33" s="12" t="s">
        <v>95</v>
      </c>
      <c r="D33" s="13">
        <v>416666</v>
      </c>
      <c r="E33" s="13">
        <v>500000</v>
      </c>
      <c r="F33" s="72" t="s">
        <v>108</v>
      </c>
      <c r="G33" s="16" t="s">
        <v>114</v>
      </c>
      <c r="H33" s="17">
        <v>45233290</v>
      </c>
    </row>
    <row r="34" spans="1:8" ht="15.75" thickBot="1">
      <c r="A34" s="24"/>
      <c r="B34" s="25"/>
      <c r="C34" s="7" t="s">
        <v>88</v>
      </c>
      <c r="D34" s="18"/>
      <c r="E34" s="18"/>
      <c r="F34" s="18"/>
      <c r="G34" s="48"/>
      <c r="H34" s="64"/>
    </row>
    <row r="35" spans="1:8" ht="25.5">
      <c r="A35" s="21" t="s">
        <v>84</v>
      </c>
      <c r="B35" s="12" t="s">
        <v>69</v>
      </c>
      <c r="C35" s="12" t="s">
        <v>98</v>
      </c>
      <c r="D35" s="13">
        <v>1250000</v>
      </c>
      <c r="E35" s="13">
        <f>SUM(D35*1.2)</f>
        <v>1500000</v>
      </c>
      <c r="F35" s="72" t="s">
        <v>108</v>
      </c>
      <c r="G35" s="16" t="s">
        <v>113</v>
      </c>
      <c r="H35" s="17">
        <v>90620000</v>
      </c>
    </row>
    <row r="36" spans="1:8" ht="15.75" thickBot="1">
      <c r="A36" s="91" t="s">
        <v>35</v>
      </c>
      <c r="B36" s="92"/>
      <c r="C36" s="7" t="s">
        <v>88</v>
      </c>
      <c r="D36" s="65"/>
      <c r="E36" s="18"/>
      <c r="F36" s="18"/>
      <c r="G36" s="48"/>
      <c r="H36" s="64"/>
    </row>
    <row r="37" spans="1:8" ht="25.5">
      <c r="A37" s="11" t="s">
        <v>86</v>
      </c>
      <c r="B37" s="12" t="s">
        <v>69</v>
      </c>
      <c r="C37" s="12" t="s">
        <v>99</v>
      </c>
      <c r="D37" s="13">
        <v>1583333</v>
      </c>
      <c r="E37" s="13">
        <v>1900000</v>
      </c>
      <c r="F37" s="72" t="s">
        <v>108</v>
      </c>
      <c r="G37" s="16" t="s">
        <v>114</v>
      </c>
      <c r="H37" s="17">
        <v>77341000</v>
      </c>
    </row>
    <row r="38" spans="1:8" ht="15.75" thickBot="1">
      <c r="A38" s="73" t="s">
        <v>35</v>
      </c>
      <c r="B38" s="74"/>
      <c r="C38" s="7" t="s">
        <v>88</v>
      </c>
      <c r="D38" s="18"/>
      <c r="E38" s="18"/>
      <c r="F38" s="18"/>
      <c r="G38" s="48"/>
      <c r="H38" s="64"/>
    </row>
    <row r="39" spans="1:8" ht="25.5">
      <c r="A39" s="21" t="s">
        <v>96</v>
      </c>
      <c r="B39" s="12" t="s">
        <v>69</v>
      </c>
      <c r="C39" s="12" t="s">
        <v>100</v>
      </c>
      <c r="D39" s="13">
        <v>833333</v>
      </c>
      <c r="E39" s="13">
        <v>1000000</v>
      </c>
      <c r="F39" s="72" t="s">
        <v>108</v>
      </c>
      <c r="G39" s="16" t="s">
        <v>114</v>
      </c>
      <c r="H39" s="17">
        <v>45246400</v>
      </c>
    </row>
    <row r="40" spans="1:8" ht="15.75" thickBot="1">
      <c r="A40" s="91" t="s">
        <v>35</v>
      </c>
      <c r="B40" s="92"/>
      <c r="C40" s="7" t="s">
        <v>88</v>
      </c>
      <c r="D40" s="18"/>
      <c r="E40" s="18"/>
      <c r="F40" s="18"/>
      <c r="G40" s="48"/>
      <c r="H40" s="64"/>
    </row>
    <row r="41" spans="1:8" ht="25.5">
      <c r="A41" s="11" t="s">
        <v>97</v>
      </c>
      <c r="B41" s="12" t="s">
        <v>69</v>
      </c>
      <c r="C41" s="12" t="s">
        <v>102</v>
      </c>
      <c r="D41" s="13">
        <v>8181818</v>
      </c>
      <c r="E41" s="13">
        <v>9000000</v>
      </c>
      <c r="F41" s="72" t="s">
        <v>108</v>
      </c>
      <c r="G41" s="16" t="s">
        <v>115</v>
      </c>
      <c r="H41" s="17">
        <v>90530000</v>
      </c>
    </row>
    <row r="42" spans="1:8" ht="15.75" thickBot="1">
      <c r="A42" s="91" t="s">
        <v>35</v>
      </c>
      <c r="B42" s="92"/>
      <c r="C42" s="7" t="s">
        <v>88</v>
      </c>
      <c r="D42" s="65"/>
      <c r="E42" s="18"/>
      <c r="F42" s="18"/>
      <c r="G42" s="48"/>
      <c r="H42" s="64"/>
    </row>
    <row r="43" spans="1:8" ht="25.5">
      <c r="A43" s="81">
        <v>16</v>
      </c>
      <c r="B43" s="12" t="s">
        <v>69</v>
      </c>
      <c r="C43" s="12" t="s">
        <v>103</v>
      </c>
      <c r="D43" s="13">
        <v>6666666</v>
      </c>
      <c r="E43" s="13">
        <v>8000000</v>
      </c>
      <c r="F43" s="72" t="s">
        <v>108</v>
      </c>
      <c r="G43" s="16" t="s">
        <v>113</v>
      </c>
      <c r="H43" s="17">
        <v>90513300</v>
      </c>
    </row>
    <row r="44" spans="1:8" ht="15.75" thickBot="1">
      <c r="A44" s="91" t="s">
        <v>35</v>
      </c>
      <c r="B44" s="92"/>
      <c r="C44" s="7" t="s">
        <v>88</v>
      </c>
      <c r="D44" s="18"/>
      <c r="E44" s="18"/>
      <c r="F44" s="18"/>
      <c r="G44" s="48"/>
      <c r="H44" s="20"/>
    </row>
    <row r="45" spans="1:8" ht="25.5">
      <c r="A45" s="82">
        <v>17</v>
      </c>
      <c r="B45" s="12" t="s">
        <v>69</v>
      </c>
      <c r="C45" s="12" t="s">
        <v>124</v>
      </c>
      <c r="D45" s="13">
        <v>2000000</v>
      </c>
      <c r="E45" s="13">
        <v>2400000</v>
      </c>
      <c r="F45" s="72" t="s">
        <v>108</v>
      </c>
      <c r="G45" s="16" t="s">
        <v>113</v>
      </c>
      <c r="H45" s="17">
        <v>98390000</v>
      </c>
    </row>
    <row r="46" spans="1:8" ht="15.75" thickBot="1">
      <c r="A46" s="91" t="s">
        <v>35</v>
      </c>
      <c r="B46" s="92"/>
      <c r="C46" s="7" t="s">
        <v>39</v>
      </c>
      <c r="D46" s="18"/>
      <c r="E46" s="18"/>
      <c r="F46" s="18"/>
      <c r="G46" s="48"/>
      <c r="H46" s="20"/>
    </row>
    <row r="47" spans="1:8" ht="25.5">
      <c r="A47" s="82">
        <v>18</v>
      </c>
      <c r="B47" s="12" t="s">
        <v>69</v>
      </c>
      <c r="C47" s="12" t="s">
        <v>125</v>
      </c>
      <c r="D47" s="13">
        <v>1650000</v>
      </c>
      <c r="E47" s="13">
        <v>1980000</v>
      </c>
      <c r="F47" s="72" t="s">
        <v>108</v>
      </c>
      <c r="G47" s="16" t="s">
        <v>113</v>
      </c>
      <c r="H47" s="17">
        <v>98395000</v>
      </c>
    </row>
    <row r="48" spans="1:8" ht="15.75" thickBot="1">
      <c r="A48" s="91" t="s">
        <v>35</v>
      </c>
      <c r="B48" s="92"/>
      <c r="C48" s="7" t="s">
        <v>39</v>
      </c>
      <c r="D48" s="78"/>
      <c r="E48" s="78"/>
      <c r="F48" s="78"/>
      <c r="G48" s="79"/>
      <c r="H48" s="80"/>
    </row>
    <row r="49" spans="1:8" ht="25.5">
      <c r="A49" s="85">
        <v>19</v>
      </c>
      <c r="B49" s="12" t="s">
        <v>69</v>
      </c>
      <c r="C49" s="12" t="s">
        <v>134</v>
      </c>
      <c r="D49" s="13">
        <v>333333</v>
      </c>
      <c r="E49" s="13">
        <v>400000</v>
      </c>
      <c r="F49" s="72" t="s">
        <v>108</v>
      </c>
      <c r="G49" s="16" t="s">
        <v>109</v>
      </c>
      <c r="H49" s="17">
        <v>60000000</v>
      </c>
    </row>
    <row r="50" spans="1:8" ht="15.75" thickBot="1">
      <c r="A50" s="91" t="s">
        <v>35</v>
      </c>
      <c r="B50" s="92"/>
      <c r="C50" s="7" t="s">
        <v>88</v>
      </c>
      <c r="D50" s="78"/>
      <c r="E50" s="78"/>
      <c r="F50" s="78"/>
      <c r="G50" s="79"/>
      <c r="H50" s="80"/>
    </row>
  </sheetData>
  <mergeCells count="31">
    <mergeCell ref="A50:B50"/>
    <mergeCell ref="A24:B24"/>
    <mergeCell ref="A26:B26"/>
    <mergeCell ref="A28:B28"/>
    <mergeCell ref="C1:H1"/>
    <mergeCell ref="A1:B1"/>
    <mergeCell ref="D2:E2"/>
    <mergeCell ref="A18:B18"/>
    <mergeCell ref="A3:A9"/>
    <mergeCell ref="A10:B10"/>
    <mergeCell ref="A12:B12"/>
    <mergeCell ref="A14:B14"/>
    <mergeCell ref="F4:F9"/>
    <mergeCell ref="F16:F17"/>
    <mergeCell ref="A15:A17"/>
    <mergeCell ref="A46:B46"/>
    <mergeCell ref="A48:B48"/>
    <mergeCell ref="F22:F23"/>
    <mergeCell ref="H4:H9"/>
    <mergeCell ref="G4:G9"/>
    <mergeCell ref="G16:G17"/>
    <mergeCell ref="H16:H17"/>
    <mergeCell ref="G22:G23"/>
    <mergeCell ref="H22:H23"/>
    <mergeCell ref="A40:B40"/>
    <mergeCell ref="A42:B42"/>
    <mergeCell ref="A44:B44"/>
    <mergeCell ref="A21:A23"/>
    <mergeCell ref="A32:B32"/>
    <mergeCell ref="A36:B36"/>
    <mergeCell ref="A20:B20"/>
  </mergeCells>
  <pageMargins left="0.7" right="0.7" top="0.75" bottom="0.75" header="0.3" footer="0.3"/>
  <pageSetup paperSize="9" orientation="landscape" r:id="rId1"/>
  <headerFooter>
    <oddFooter>&amp;C&amp;P/7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42"/>
  <sheetViews>
    <sheetView view="pageLayout" workbookViewId="0">
      <selection activeCell="C11" sqref="C11"/>
    </sheetView>
  </sheetViews>
  <sheetFormatPr defaultRowHeight="15"/>
  <cols>
    <col min="1" max="1" width="5.42578125" style="62" customWidth="1"/>
    <col min="2" max="2" width="15.42578125" style="62" customWidth="1"/>
    <col min="3" max="3" width="49.5703125" style="62" customWidth="1"/>
    <col min="4" max="4" width="12.5703125" style="62" customWidth="1"/>
    <col min="5" max="6" width="12" style="62" customWidth="1"/>
    <col min="7" max="7" width="14.85546875" style="62" customWidth="1"/>
    <col min="8" max="8" width="9.28515625" style="62" customWidth="1"/>
  </cols>
  <sheetData>
    <row r="1" spans="1:9" ht="15.75" thickBot="1">
      <c r="A1" s="147" t="s">
        <v>53</v>
      </c>
      <c r="B1" s="148"/>
      <c r="C1" s="136">
        <f>SUM(D3+D9+D11+D13+D15)</f>
        <v>32993332</v>
      </c>
      <c r="D1" s="137"/>
      <c r="E1" s="137"/>
      <c r="F1" s="137"/>
      <c r="G1" s="137"/>
      <c r="H1" s="138"/>
    </row>
    <row r="2" spans="1:9" ht="30.75" thickBot="1">
      <c r="A2" s="26" t="s">
        <v>0</v>
      </c>
      <c r="B2" s="27" t="s">
        <v>1</v>
      </c>
      <c r="C2" s="28" t="s">
        <v>2</v>
      </c>
      <c r="D2" s="141" t="s">
        <v>37</v>
      </c>
      <c r="E2" s="141"/>
      <c r="F2" s="27" t="s">
        <v>34</v>
      </c>
      <c r="G2" s="27" t="s">
        <v>3</v>
      </c>
      <c r="H2" s="29" t="s">
        <v>4</v>
      </c>
    </row>
    <row r="3" spans="1:9" ht="15.75" customHeight="1">
      <c r="A3" s="93" t="s">
        <v>5</v>
      </c>
      <c r="B3" s="39" t="s">
        <v>50</v>
      </c>
      <c r="C3" s="39" t="s">
        <v>74</v>
      </c>
      <c r="D3" s="40">
        <f>SUM(D4:D7)</f>
        <v>2243333</v>
      </c>
      <c r="E3" s="40">
        <f>SUM(D3*1.2)</f>
        <v>2691999.6</v>
      </c>
      <c r="F3" s="40"/>
      <c r="G3" s="39"/>
      <c r="H3" s="41"/>
    </row>
    <row r="4" spans="1:9">
      <c r="A4" s="94"/>
      <c r="B4" s="42"/>
      <c r="C4" s="42" t="s">
        <v>126</v>
      </c>
      <c r="D4" s="63">
        <v>300000</v>
      </c>
      <c r="F4" s="98" t="s">
        <v>108</v>
      </c>
      <c r="G4" s="145" t="s">
        <v>115</v>
      </c>
      <c r="H4" s="96">
        <v>45000000</v>
      </c>
    </row>
    <row r="5" spans="1:9">
      <c r="A5" s="94"/>
      <c r="B5" s="42"/>
      <c r="C5" s="42" t="s">
        <v>127</v>
      </c>
      <c r="D5" s="63">
        <v>530000</v>
      </c>
      <c r="F5" s="98"/>
      <c r="G5" s="145"/>
      <c r="H5" s="96"/>
    </row>
    <row r="6" spans="1:9">
      <c r="A6" s="94"/>
      <c r="B6" s="42"/>
      <c r="C6" s="86" t="s">
        <v>128</v>
      </c>
      <c r="D6" s="63">
        <v>830000</v>
      </c>
      <c r="F6" s="98"/>
      <c r="G6" s="145"/>
      <c r="H6" s="96"/>
    </row>
    <row r="7" spans="1:9" ht="30.75" customHeight="1">
      <c r="A7" s="95"/>
      <c r="B7" s="42"/>
      <c r="C7" s="87" t="s">
        <v>129</v>
      </c>
      <c r="D7" s="63">
        <v>583333</v>
      </c>
      <c r="F7" s="99"/>
      <c r="G7" s="146"/>
      <c r="H7" s="97"/>
    </row>
    <row r="8" spans="1:9" ht="15.75" thickBot="1">
      <c r="A8" s="91" t="s">
        <v>35</v>
      </c>
      <c r="B8" s="92"/>
      <c r="C8" s="19" t="s">
        <v>39</v>
      </c>
      <c r="D8" s="18"/>
      <c r="E8" s="18"/>
      <c r="F8" s="18"/>
      <c r="G8" s="48"/>
      <c r="H8" s="20"/>
    </row>
    <row r="9" spans="1:9" ht="33" customHeight="1">
      <c r="A9" s="21" t="s">
        <v>8</v>
      </c>
      <c r="B9" s="12" t="s">
        <v>50</v>
      </c>
      <c r="C9" s="12" t="s">
        <v>104</v>
      </c>
      <c r="D9" s="13">
        <v>25833333</v>
      </c>
      <c r="E9" s="23">
        <v>31000000</v>
      </c>
      <c r="F9" s="15" t="s">
        <v>108</v>
      </c>
      <c r="G9" s="16" t="s">
        <v>115</v>
      </c>
      <c r="H9" s="76">
        <v>45454000</v>
      </c>
    </row>
    <row r="10" spans="1:9" ht="15.75" thickBot="1">
      <c r="A10" s="91" t="s">
        <v>35</v>
      </c>
      <c r="B10" s="92"/>
      <c r="C10" s="7" t="s">
        <v>88</v>
      </c>
      <c r="D10" s="18"/>
      <c r="E10" s="18"/>
      <c r="F10" s="18"/>
      <c r="G10" s="48"/>
      <c r="H10" s="20"/>
    </row>
    <row r="11" spans="1:9" ht="30">
      <c r="A11" s="11" t="s">
        <v>12</v>
      </c>
      <c r="B11" s="12" t="s">
        <v>50</v>
      </c>
      <c r="C11" s="12" t="s">
        <v>105</v>
      </c>
      <c r="D11" s="13">
        <v>2500000</v>
      </c>
      <c r="E11" s="13">
        <v>3000000</v>
      </c>
      <c r="F11" s="15" t="s">
        <v>108</v>
      </c>
      <c r="G11" s="16" t="s">
        <v>114</v>
      </c>
      <c r="H11" s="76">
        <v>45112400</v>
      </c>
    </row>
    <row r="12" spans="1:9" ht="15.75" thickBot="1">
      <c r="A12" s="91" t="s">
        <v>35</v>
      </c>
      <c r="B12" s="92"/>
      <c r="C12" s="7" t="s">
        <v>88</v>
      </c>
      <c r="D12" s="18"/>
      <c r="E12" s="18"/>
      <c r="F12" s="18"/>
      <c r="G12" s="48"/>
      <c r="H12" s="20"/>
      <c r="I12" s="8"/>
    </row>
    <row r="13" spans="1:9" ht="30">
      <c r="A13" s="21">
        <v>4</v>
      </c>
      <c r="B13" s="12" t="s">
        <v>50</v>
      </c>
      <c r="C13" s="12" t="s">
        <v>106</v>
      </c>
      <c r="D13" s="13">
        <v>416666</v>
      </c>
      <c r="E13" s="13">
        <v>500000</v>
      </c>
      <c r="F13" s="15" t="s">
        <v>108</v>
      </c>
      <c r="G13" s="16" t="s">
        <v>113</v>
      </c>
      <c r="H13" s="76">
        <v>98390000</v>
      </c>
      <c r="I13" s="8"/>
    </row>
    <row r="14" spans="1:9" ht="15.75" thickBot="1">
      <c r="A14" s="91" t="s">
        <v>35</v>
      </c>
      <c r="B14" s="92"/>
      <c r="C14" s="7" t="s">
        <v>88</v>
      </c>
      <c r="D14" s="18"/>
      <c r="E14" s="18"/>
      <c r="F14" s="18"/>
      <c r="G14" s="19"/>
      <c r="H14" s="20"/>
      <c r="I14" s="8"/>
    </row>
    <row r="15" spans="1:9" ht="30">
      <c r="A15" s="84">
        <v>5</v>
      </c>
      <c r="B15" s="12" t="s">
        <v>50</v>
      </c>
      <c r="C15" s="12" t="s">
        <v>131</v>
      </c>
      <c r="D15" s="13">
        <v>2000000</v>
      </c>
      <c r="E15" s="13">
        <v>2400000</v>
      </c>
      <c r="F15" s="15" t="s">
        <v>108</v>
      </c>
      <c r="G15" s="16" t="s">
        <v>113</v>
      </c>
      <c r="H15" s="76">
        <v>98390000</v>
      </c>
      <c r="I15" s="8"/>
    </row>
    <row r="16" spans="1:9" ht="15.75" thickBot="1">
      <c r="A16" s="91" t="s">
        <v>35</v>
      </c>
      <c r="B16" s="92"/>
      <c r="C16" s="7" t="s">
        <v>88</v>
      </c>
      <c r="D16" s="18"/>
      <c r="E16" s="18"/>
      <c r="F16" s="18"/>
      <c r="G16" s="19"/>
      <c r="H16" s="20"/>
      <c r="I16" s="8"/>
    </row>
    <row r="17" spans="2:9">
      <c r="B17" s="75"/>
      <c r="C17" s="75"/>
      <c r="D17" s="75"/>
      <c r="E17" s="75"/>
      <c r="F17" s="75"/>
      <c r="G17" s="75"/>
      <c r="H17" s="75"/>
      <c r="I17" s="8"/>
    </row>
    <row r="18" spans="2:9">
      <c r="B18" s="75"/>
      <c r="C18" s="75"/>
      <c r="D18" s="75"/>
      <c r="E18" s="75"/>
      <c r="F18" s="75"/>
      <c r="G18" s="75"/>
      <c r="H18" s="75"/>
      <c r="I18" s="8"/>
    </row>
    <row r="19" spans="2:9">
      <c r="B19" s="75"/>
      <c r="C19" s="75"/>
      <c r="D19" s="75"/>
      <c r="E19" s="75"/>
      <c r="F19" s="77"/>
      <c r="G19" s="77"/>
      <c r="H19" s="77"/>
      <c r="I19" s="8"/>
    </row>
    <row r="20" spans="2:9">
      <c r="B20" s="75"/>
      <c r="C20" s="75"/>
      <c r="D20" s="75"/>
      <c r="E20" s="75"/>
      <c r="F20" s="143" t="s">
        <v>116</v>
      </c>
      <c r="G20" s="143"/>
      <c r="H20" s="143"/>
      <c r="I20" s="8"/>
    </row>
    <row r="21" spans="2:9">
      <c r="B21" s="75"/>
      <c r="C21" s="75"/>
      <c r="D21" s="75"/>
      <c r="E21" s="75"/>
      <c r="F21" s="144" t="s">
        <v>117</v>
      </c>
      <c r="G21" s="144"/>
      <c r="H21" s="144"/>
      <c r="I21" s="8"/>
    </row>
    <row r="22" spans="2:9">
      <c r="B22" s="75"/>
      <c r="C22" s="75"/>
      <c r="D22" s="75"/>
      <c r="E22" s="75"/>
      <c r="F22" s="75"/>
      <c r="G22" s="75"/>
      <c r="H22" s="75"/>
      <c r="I22" s="8"/>
    </row>
    <row r="23" spans="2:9">
      <c r="B23" s="75"/>
      <c r="C23" s="75"/>
      <c r="D23" s="75"/>
      <c r="E23" s="75"/>
      <c r="F23" s="75"/>
      <c r="G23" s="75"/>
      <c r="H23" s="75"/>
      <c r="I23" s="8"/>
    </row>
    <row r="24" spans="2:9">
      <c r="B24" s="75"/>
      <c r="C24" s="75"/>
      <c r="D24" s="75"/>
      <c r="E24" s="75"/>
      <c r="F24" s="75"/>
      <c r="G24" s="75"/>
      <c r="H24" s="75"/>
      <c r="I24" s="8"/>
    </row>
    <row r="25" spans="2:9">
      <c r="B25" s="75"/>
      <c r="C25" s="75"/>
      <c r="D25" s="75"/>
      <c r="E25" s="75"/>
      <c r="F25" s="75"/>
      <c r="G25" s="75"/>
      <c r="H25" s="75"/>
      <c r="I25" s="8"/>
    </row>
    <row r="26" spans="2:9">
      <c r="B26" s="75"/>
      <c r="C26" s="75"/>
      <c r="D26" s="75"/>
      <c r="E26" s="75"/>
      <c r="F26" s="75"/>
      <c r="G26" s="75"/>
      <c r="H26" s="75"/>
      <c r="I26" s="8"/>
    </row>
    <row r="27" spans="2:9">
      <c r="B27" s="75"/>
      <c r="C27" s="75"/>
      <c r="D27" s="75"/>
      <c r="E27" s="75"/>
      <c r="F27" s="75"/>
      <c r="G27" s="75"/>
      <c r="H27" s="75"/>
      <c r="I27" s="8"/>
    </row>
    <row r="28" spans="2:9">
      <c r="B28" s="75"/>
      <c r="C28" s="75"/>
      <c r="D28" s="75"/>
      <c r="E28" s="75"/>
      <c r="F28" s="75"/>
      <c r="G28" s="75"/>
      <c r="H28" s="75"/>
      <c r="I28" s="8"/>
    </row>
    <row r="29" spans="2:9">
      <c r="B29" s="75"/>
      <c r="C29" s="75"/>
      <c r="D29" s="75"/>
      <c r="E29" s="75"/>
      <c r="F29" s="75"/>
      <c r="G29" s="75"/>
      <c r="H29" s="75"/>
      <c r="I29" s="8"/>
    </row>
    <row r="30" spans="2:9">
      <c r="B30" s="75"/>
      <c r="C30" s="75"/>
      <c r="D30" s="75"/>
      <c r="E30" s="75"/>
      <c r="F30" s="75"/>
      <c r="G30" s="75"/>
      <c r="H30" s="75"/>
      <c r="I30" s="8"/>
    </row>
    <row r="31" spans="2:9">
      <c r="B31" s="75"/>
      <c r="C31" s="75"/>
      <c r="D31" s="75"/>
      <c r="E31" s="75"/>
      <c r="F31" s="75"/>
      <c r="G31" s="75"/>
      <c r="H31" s="75"/>
      <c r="I31" s="8"/>
    </row>
    <row r="32" spans="2:9">
      <c r="B32" s="75"/>
      <c r="C32" s="75"/>
      <c r="D32" s="75"/>
      <c r="E32" s="75"/>
      <c r="F32" s="75"/>
      <c r="G32" s="75"/>
      <c r="H32" s="75"/>
      <c r="I32" s="8"/>
    </row>
    <row r="33" spans="2:9">
      <c r="B33" s="75"/>
      <c r="C33" s="75"/>
      <c r="D33" s="75"/>
      <c r="E33" s="75"/>
      <c r="F33" s="75"/>
      <c r="G33" s="75"/>
      <c r="H33" s="75"/>
      <c r="I33" s="8"/>
    </row>
    <row r="34" spans="2:9">
      <c r="B34" s="75"/>
      <c r="C34" s="75"/>
      <c r="D34" s="75"/>
      <c r="E34" s="75"/>
      <c r="F34" s="75"/>
      <c r="G34" s="75"/>
      <c r="H34" s="75"/>
      <c r="I34" s="8"/>
    </row>
    <row r="35" spans="2:9">
      <c r="B35" s="75"/>
      <c r="C35" s="75"/>
      <c r="D35" s="75"/>
      <c r="E35" s="75"/>
      <c r="F35" s="75"/>
      <c r="G35" s="75"/>
      <c r="H35" s="75"/>
      <c r="I35" s="8"/>
    </row>
    <row r="36" spans="2:9">
      <c r="B36" s="75"/>
      <c r="C36" s="75"/>
      <c r="D36" s="75"/>
      <c r="E36" s="75"/>
      <c r="F36" s="75"/>
      <c r="G36" s="75"/>
      <c r="H36" s="75"/>
      <c r="I36" s="8"/>
    </row>
    <row r="37" spans="2:9">
      <c r="B37" s="75"/>
      <c r="C37" s="75"/>
      <c r="D37" s="75"/>
      <c r="E37" s="75"/>
      <c r="F37" s="75"/>
      <c r="G37" s="75"/>
      <c r="H37" s="75"/>
      <c r="I37" s="8"/>
    </row>
    <row r="38" spans="2:9">
      <c r="B38" s="75"/>
      <c r="C38" s="75"/>
      <c r="D38" s="75"/>
      <c r="E38" s="75"/>
      <c r="F38" s="75"/>
      <c r="G38" s="75"/>
      <c r="H38" s="75"/>
      <c r="I38" s="8"/>
    </row>
    <row r="39" spans="2:9">
      <c r="B39" s="75"/>
      <c r="C39" s="75"/>
      <c r="D39" s="75"/>
      <c r="E39" s="75"/>
      <c r="F39" s="75"/>
      <c r="G39" s="75"/>
      <c r="H39" s="75"/>
      <c r="I39" s="8"/>
    </row>
    <row r="40" spans="2:9">
      <c r="B40" s="75"/>
      <c r="C40" s="75"/>
      <c r="D40" s="75"/>
      <c r="E40" s="75"/>
      <c r="F40" s="75"/>
      <c r="G40" s="75"/>
      <c r="H40" s="75"/>
      <c r="I40" s="8"/>
    </row>
    <row r="41" spans="2:9">
      <c r="B41" s="75"/>
      <c r="C41" s="75"/>
      <c r="D41" s="75"/>
      <c r="E41" s="75"/>
      <c r="F41" s="75"/>
      <c r="G41" s="75"/>
      <c r="H41" s="75"/>
      <c r="I41" s="8"/>
    </row>
    <row r="42" spans="2:9">
      <c r="B42" s="75"/>
    </row>
  </sheetData>
  <mergeCells count="14">
    <mergeCell ref="F20:H20"/>
    <mergeCell ref="F21:H21"/>
    <mergeCell ref="C1:H1"/>
    <mergeCell ref="D2:E2"/>
    <mergeCell ref="A3:A7"/>
    <mergeCell ref="F4:F7"/>
    <mergeCell ref="H4:H7"/>
    <mergeCell ref="G4:G7"/>
    <mergeCell ref="A10:B10"/>
    <mergeCell ref="A12:B12"/>
    <mergeCell ref="A14:B14"/>
    <mergeCell ref="A8:B8"/>
    <mergeCell ref="A1:B1"/>
    <mergeCell ref="A16:B16"/>
  </mergeCells>
  <pageMargins left="0.7" right="0.7" top="0.75" bottom="0.75" header="0.3" footer="0.3"/>
  <pageSetup paperSize="9" orientation="landscape" r:id="rId1"/>
  <headerFooter>
    <oddFooter>&amp;C&amp;P/7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DOBRA</vt:lpstr>
      <vt:lpstr>USLUGE</vt:lpstr>
      <vt:lpstr>RADOVI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Slavica</dc:creator>
  <cp:lastModifiedBy>Win 10 pro</cp:lastModifiedBy>
  <cp:lastPrinted>2021-09-08T07:30:43Z</cp:lastPrinted>
  <dcterms:created xsi:type="dcterms:W3CDTF">2020-09-11T07:48:05Z</dcterms:created>
  <dcterms:modified xsi:type="dcterms:W3CDTF">2021-09-08T07:31:17Z</dcterms:modified>
</cp:coreProperties>
</file>